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al" sheetId="1" state="visible" r:id="rId2"/>
    <sheet name="ADSB ONLY" sheetId="2" state="visible" r:id="rId3"/>
    <sheet name="Total_vs_ADSB only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<sst xmlns="http://schemas.openxmlformats.org/spreadsheetml/2006/main" count="342" uniqueCount="27">
  <si>
    <t xml:space="preserve">Gain</t>
  </si>
  <si>
    <t xml:space="preserve">Messages &gt;-3dBFS</t>
  </si>
  <si>
    <t xml:space="preserve">Aircraft seen/tracked</t>
  </si>
  <si>
    <t xml:space="preserve">ADS-B range</t>
  </si>
  <si>
    <t xml:space="preserve">ADS-B Signal Level</t>
  </si>
  <si>
    <t xml:space="preserve">Flights</t>
  </si>
  <si>
    <t xml:space="preserve">Positions</t>
  </si>
  <si>
    <t xml:space="preserve">Average</t>
  </si>
  <si>
    <t xml:space="preserve">Maximum</t>
  </si>
  <si>
    <t xml:space="preserve">Peak range</t>
  </si>
  <si>
    <t xml:space="preserve">Avg max range</t>
  </si>
  <si>
    <t xml:space="preserve">Mean level</t>
  </si>
  <si>
    <t xml:space="preserve">Weakest</t>
  </si>
  <si>
    <t xml:space="preserve">Peak level</t>
  </si>
  <si>
    <t xml:space="preserve">Local</t>
  </si>
  <si>
    <t xml:space="preserve">J</t>
  </si>
  <si>
    <t xml:space="preserve">T</t>
  </si>
  <si>
    <t xml:space="preserve">P</t>
  </si>
  <si>
    <t xml:space="preserve">Total</t>
  </si>
  <si>
    <t xml:space="preserve">%Total</t>
  </si>
  <si>
    <t xml:space="preserve">FA filter</t>
  </si>
  <si>
    <t xml:space="preserve">Max</t>
  </si>
  <si>
    <t xml:space="preserve">No filter</t>
  </si>
  <si>
    <t xml:space="preserve">Home filter</t>
  </si>
  <si>
    <t xml:space="preserve">ADSB</t>
  </si>
  <si>
    <t xml:space="preserve">%ADSB</t>
  </si>
  <si>
    <t xml:space="preserve">avg.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</si>
</sst>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6"/>
      <name val="Times New Roman"/>
      <family val="0"/>
    </font>
    <font>
      <sz val="16"/>
      <name val="Times New Roman"/>
      <family val="0"/>
    </font>
  </fonts>
  <fills count="6">
    <fill>
      <patternFill patternType="none"/>
    </fill>
    <fill>
      <patternFill patternType="gray125"/>
    </fill>
    <fill>
      <patternFill patternType="solid">
        <fgColor rgb="FFD4EA6B"/>
        <bgColor rgb="FFDDE8CB"/>
      </patternFill>
    </fill>
    <fill>
      <patternFill patternType="solid">
        <fgColor rgb="FFDDE8CB"/>
        <bgColor rgb="FFDEE7E5"/>
      </patternFill>
    </fill>
    <fill>
      <patternFill patternType="solid">
        <fgColor rgb="FFDEE7E5"/>
        <bgColor rgb="FFDEE6EF"/>
      </patternFill>
    </fill>
    <fill>
      <patternFill patternType="solid">
        <fgColor rgb="FFDEE6EF"/>
        <bgColor rgb="FFDEE7E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FA filter</a:t>
            </a:r>
          </a:p>
        </c:rich>
      </c:tx>
      <c:layout>
        <c:manualLayout>
          <c:xMode val="edge"/>
          <c:yMode val="edge"/>
          <c:x val="0.781850058440474"/>
          <c:y val="0.139846102375376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7834363"/>
          <c:y val="0.167280026764804"/>
          <c:w val="0.58215060945066"/>
          <c:h val="0.664603546336567"/>
        </c:manualLayout>
      </c:layout>
      <c:lineChart>
        <c:grouping val="standard"/>
        <c:varyColors val="0"/>
        <c:ser>
          <c:idx val="0"/>
          <c:order val="0"/>
          <c:tx>
            <c:strRef>
              <c:f>flights</c:f>
              <c:strCache>
                <c:ptCount val="1"/>
                <c:pt idx="0">
                  <c:v>flights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Total!$N$4:$N$10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Total!$P$4:$P$10</c:f>
              <c:numCache>
                <c:formatCode>General</c:formatCode>
                <c:ptCount val="7"/>
                <c:pt idx="0">
                  <c:v>0.245373543522961</c:v>
                </c:pt>
                <c:pt idx="1">
                  <c:v>0.237010676156584</c:v>
                </c:pt>
                <c:pt idx="2">
                  <c:v>0.236711552090716</c:v>
                </c:pt>
                <c:pt idx="3">
                  <c:v>0.23758389261745</c:v>
                </c:pt>
                <c:pt idx="4">
                  <c:v>0.236794171220401</c:v>
                </c:pt>
                <c:pt idx="5">
                  <c:v>0.24006908462867</c:v>
                </c:pt>
                <c:pt idx="6">
                  <c:v>0.237700059276823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positions</c:f>
              <c:strCache>
                <c:ptCount val="1"/>
                <c:pt idx="0">
                  <c:v>positions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Total!$N$4:$N$10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Total!$Z$4:$Z$10</c:f>
              <c:numCache>
                <c:formatCode>General</c:formatCode>
                <c:ptCount val="7"/>
                <c:pt idx="0">
                  <c:v>0.225991871001287</c:v>
                </c:pt>
                <c:pt idx="1">
                  <c:v>0.25045273113558</c:v>
                </c:pt>
                <c:pt idx="2">
                  <c:v>0.2471481788529</c:v>
                </c:pt>
                <c:pt idx="3">
                  <c:v>0.226690864211041</c:v>
                </c:pt>
                <c:pt idx="4">
                  <c:v>0.245574401242521</c:v>
                </c:pt>
                <c:pt idx="5">
                  <c:v>0.241006378097663</c:v>
                </c:pt>
                <c:pt idx="6">
                  <c:v>0.238168003874193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14124792"/>
        <c:axId val="67621372"/>
      </c:lineChart>
      <c:catAx>
        <c:axId val="1412479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621372"/>
        <c:crosses val="autoZero"/>
        <c:auto val="1"/>
        <c:lblAlgn val="ctr"/>
        <c:lblOffset val="100"/>
        <c:noMultiLvlLbl val="0"/>
      </c:catAx>
      <c:valAx>
        <c:axId val="67621372"/>
        <c:scaling>
          <c:orientation val="minMax"/>
          <c:max val="0.3"/>
          <c:min val="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4124792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no filter</a:t>
            </a:r>
          </a:p>
        </c:rich>
      </c:tx>
      <c:layout>
        <c:manualLayout>
          <c:xMode val="edge"/>
          <c:yMode val="edge"/>
          <c:x val="0.793371180497579"/>
          <c:y val="0.154901304784209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889297044582"/>
          <c:y val="0.167112746738039"/>
          <c:w val="0.582234095842378"/>
          <c:h val="0.664770826363332"/>
        </c:manualLayout>
      </c:layout>
      <c:lineChart>
        <c:grouping val="standard"/>
        <c:varyColors val="0"/>
        <c:ser>
          <c:idx val="0"/>
          <c:order val="0"/>
          <c:tx>
            <c:strRef>
              <c:f>flights</c:f>
              <c:strCache>
                <c:ptCount val="1"/>
                <c:pt idx="0">
                  <c:v>flights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Total!$N$17:$N$23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Total!$P$17:$P$23</c:f>
              <c:numCache>
                <c:formatCode>General</c:formatCode>
                <c:ptCount val="7"/>
                <c:pt idx="0">
                  <c:v>0.235547355473555</c:v>
                </c:pt>
                <c:pt idx="1">
                  <c:v>0.232298136645963</c:v>
                </c:pt>
                <c:pt idx="2">
                  <c:v>0.221987315010571</c:v>
                </c:pt>
                <c:pt idx="3">
                  <c:v>0.221845318860244</c:v>
                </c:pt>
                <c:pt idx="4">
                  <c:v>0.227091633466135</c:v>
                </c:pt>
                <c:pt idx="5">
                  <c:v>0.225742574257426</c:v>
                </c:pt>
                <c:pt idx="6">
                  <c:v>0.233624454148472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positions</c:f>
              <c:strCache>
                <c:ptCount val="1"/>
                <c:pt idx="0">
                  <c:v>positions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Total!$N$17:$N$23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Total!$Z$17:$Z$23</c:f>
              <c:numCache>
                <c:formatCode>General</c:formatCode>
                <c:ptCount val="7"/>
                <c:pt idx="0">
                  <c:v>0.173675407852226</c:v>
                </c:pt>
                <c:pt idx="1">
                  <c:v>0.176540583517328</c:v>
                </c:pt>
                <c:pt idx="2">
                  <c:v>0.173302737641946</c:v>
                </c:pt>
                <c:pt idx="3">
                  <c:v>0.141893540255171</c:v>
                </c:pt>
                <c:pt idx="4">
                  <c:v>0.123931960223155</c:v>
                </c:pt>
                <c:pt idx="5">
                  <c:v>0.165628296902699</c:v>
                </c:pt>
                <c:pt idx="6">
                  <c:v>0.126736228533483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8999177"/>
        <c:axId val="85990505"/>
      </c:lineChart>
      <c:catAx>
        <c:axId val="38999177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990505"/>
        <c:crosses val="autoZero"/>
        <c:auto val="1"/>
        <c:lblAlgn val="ctr"/>
        <c:lblOffset val="100"/>
        <c:noMultiLvlLbl val="0"/>
      </c:catAx>
      <c:valAx>
        <c:axId val="85990505"/>
        <c:scaling>
          <c:orientation val="minMax"/>
          <c:max val="0.3"/>
          <c:min val="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999177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home filter</a:t>
            </a:r>
          </a:p>
        </c:rich>
      </c:tx>
      <c:layout>
        <c:manualLayout>
          <c:xMode val="edge"/>
          <c:yMode val="edge"/>
          <c:x val="0.782100517615629"/>
          <c:y val="0.13683506189361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7834363"/>
          <c:y val="0.167280026764804"/>
          <c:w val="0.582317582234096"/>
          <c:h val="0.664938106390097"/>
        </c:manualLayout>
      </c:layout>
      <c:lineChart>
        <c:grouping val="standard"/>
        <c:varyColors val="0"/>
        <c:ser>
          <c:idx val="0"/>
          <c:order val="0"/>
          <c:tx>
            <c:strRef>
              <c:f>flights</c:f>
              <c:strCache>
                <c:ptCount val="1"/>
                <c:pt idx="0">
                  <c:v>flights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Total!$N$30:$N$36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Total!$P$30:$P$36</c:f>
              <c:numCache>
                <c:formatCode>General</c:formatCode>
                <c:ptCount val="7"/>
                <c:pt idx="0">
                  <c:v>0.225699067909454</c:v>
                </c:pt>
                <c:pt idx="1">
                  <c:v>0.230980123372173</c:v>
                </c:pt>
                <c:pt idx="2">
                  <c:v>0.22972972972973</c:v>
                </c:pt>
                <c:pt idx="3">
                  <c:v>0.230432060112711</c:v>
                </c:pt>
                <c:pt idx="4">
                  <c:v>0.228232189973615</c:v>
                </c:pt>
                <c:pt idx="5">
                  <c:v>0.227360308285164</c:v>
                </c:pt>
                <c:pt idx="6">
                  <c:v>0.228222996515679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positions</c:f>
              <c:strCache>
                <c:ptCount val="1"/>
                <c:pt idx="0">
                  <c:v>positions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Total!$N$30:$N$36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Total!$Z$30:$Z$36</c:f>
              <c:numCache>
                <c:formatCode>General</c:formatCode>
                <c:ptCount val="7"/>
                <c:pt idx="0">
                  <c:v>0.149750363461543</c:v>
                </c:pt>
                <c:pt idx="1">
                  <c:v>0.185700982151444</c:v>
                </c:pt>
                <c:pt idx="2">
                  <c:v>0.161509049898223</c:v>
                </c:pt>
                <c:pt idx="3">
                  <c:v>0.205849443863507</c:v>
                </c:pt>
                <c:pt idx="4">
                  <c:v>0.188340045554695</c:v>
                </c:pt>
                <c:pt idx="5">
                  <c:v>0.187175351334814</c:v>
                </c:pt>
                <c:pt idx="6">
                  <c:v>0.171724903110821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8526185"/>
        <c:axId val="48278745"/>
      </c:lineChart>
      <c:catAx>
        <c:axId val="88526185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278745"/>
        <c:crosses val="autoZero"/>
        <c:auto val="1"/>
        <c:lblAlgn val="ctr"/>
        <c:lblOffset val="100"/>
        <c:noMultiLvlLbl val="0"/>
      </c:catAx>
      <c:valAx>
        <c:axId val="48278745"/>
        <c:scaling>
          <c:orientation val="minMax"/>
          <c:max val="0.3"/>
          <c:min val="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526185"/>
        <c:crossesAt val="1"/>
        <c:crossBetween val="midCat"/>
        <c:majorUnit val="0.05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FA filter</a:t>
            </a:r>
          </a:p>
        </c:rich>
      </c:tx>
      <c:layout>
        <c:manualLayout>
          <c:xMode val="edge"/>
          <c:yMode val="edge"/>
          <c:x val="0.781748351006095"/>
          <c:y val="0.14003680776309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86724555398"/>
          <c:y val="0.167308014053873"/>
          <c:w val="0.582115721800117"/>
          <c:h val="0.664547431821984"/>
        </c:manualLayout>
      </c:layout>
      <c:lineChart>
        <c:grouping val="standard"/>
        <c:varyColors val="0"/>
        <c:ser>
          <c:idx val="0"/>
          <c:order val="0"/>
          <c:tx>
            <c:strRef>
              <c:f>flights</c:f>
              <c:strCache>
                <c:ptCount val="1"/>
                <c:pt idx="0">
                  <c:v>flights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'ADSB ONLY'!$C$4:$C$10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'ADSB ONLY'!$E$4:$E$10</c:f>
              <c:numCache>
                <c:formatCode>General</c:formatCode>
                <c:ptCount val="7"/>
                <c:pt idx="0">
                  <c:v>0.245394252026529</c:v>
                </c:pt>
                <c:pt idx="1">
                  <c:v>0.235112142304718</c:v>
                </c:pt>
                <c:pt idx="2">
                  <c:v>0.236517719568567</c:v>
                </c:pt>
                <c:pt idx="3">
                  <c:v>0.238559639909977</c:v>
                </c:pt>
                <c:pt idx="4">
                  <c:v>0.237414965986395</c:v>
                </c:pt>
                <c:pt idx="5">
                  <c:v>0.239184177997528</c:v>
                </c:pt>
                <c:pt idx="6">
                  <c:v>0.238003838771593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positions</c:f>
              <c:strCache>
                <c:ptCount val="1"/>
                <c:pt idx="0">
                  <c:v>positions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'ADSB ONLY'!$C$4:$C$10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'ADSB ONLY'!$O$4:$O$10</c:f>
              <c:numCache>
                <c:formatCode>General</c:formatCode>
                <c:ptCount val="7"/>
                <c:pt idx="0">
                  <c:v>0.211822504587337</c:v>
                </c:pt>
                <c:pt idx="1">
                  <c:v>0.24044839513074</c:v>
                </c:pt>
                <c:pt idx="2">
                  <c:v>0.240761400429391</c:v>
                </c:pt>
                <c:pt idx="3">
                  <c:v>0.205799157902547</c:v>
                </c:pt>
                <c:pt idx="4">
                  <c:v>0.218099367077868</c:v>
                </c:pt>
                <c:pt idx="5">
                  <c:v>0.224826811458528</c:v>
                </c:pt>
                <c:pt idx="6">
                  <c:v>0.225491025133188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3243213"/>
        <c:axId val="81782048"/>
      </c:lineChart>
      <c:catAx>
        <c:axId val="73243213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782048"/>
        <c:crosses val="autoZero"/>
        <c:auto val="1"/>
        <c:lblAlgn val="ctr"/>
        <c:lblOffset val="100"/>
        <c:noMultiLvlLbl val="0"/>
      </c:catAx>
      <c:valAx>
        <c:axId val="81782048"/>
        <c:scaling>
          <c:orientation val="minMax"/>
          <c:max val="0.3"/>
          <c:min val="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3243213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no filter</a:t>
            </a:r>
          </a:p>
        </c:rich>
      </c:tx>
      <c:layout>
        <c:manualLayout>
          <c:xMode val="edge"/>
          <c:yMode val="edge"/>
          <c:x val="0.793437421724973"/>
          <c:y val="0.1555964530701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819737830842"/>
          <c:y val="0.167140706039819"/>
          <c:w val="0.582199215162395"/>
          <c:h val="0.664714739836038"/>
        </c:manualLayout>
      </c:layout>
      <c:lineChart>
        <c:grouping val="standard"/>
        <c:varyColors val="0"/>
        <c:ser>
          <c:idx val="0"/>
          <c:order val="0"/>
          <c:tx>
            <c:strRef>
              <c:f>flights</c:f>
              <c:strCache>
                <c:ptCount val="1"/>
                <c:pt idx="0">
                  <c:v>flights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'ADSB ONLY'!$C$17:$C$23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'ADSB ONLY'!$E$17:$E$23</c:f>
              <c:numCache>
                <c:formatCode>General</c:formatCode>
                <c:ptCount val="7"/>
                <c:pt idx="0">
                  <c:v>0.227572559366755</c:v>
                </c:pt>
                <c:pt idx="1">
                  <c:v>0.222908093278464</c:v>
                </c:pt>
                <c:pt idx="2">
                  <c:v>0.219155844155844</c:v>
                </c:pt>
                <c:pt idx="3">
                  <c:v>0.211864406779661</c:v>
                </c:pt>
                <c:pt idx="4">
                  <c:v>0.218844984802432</c:v>
                </c:pt>
                <c:pt idx="5">
                  <c:v>0.221481481481481</c:v>
                </c:pt>
                <c:pt idx="6">
                  <c:v>0.223613595706619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positions</c:f>
              <c:strCache>
                <c:ptCount val="1"/>
                <c:pt idx="0">
                  <c:v>positions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'ADSB ONLY'!$C$17:$C$23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'ADSB ONLY'!$O$17:$O$23</c:f>
              <c:numCache>
                <c:formatCode>General</c:formatCode>
                <c:ptCount val="7"/>
                <c:pt idx="0">
                  <c:v>0.139193647801022</c:v>
                </c:pt>
                <c:pt idx="1">
                  <c:v>0.127582500268731</c:v>
                </c:pt>
                <c:pt idx="2">
                  <c:v>0.123451796205336</c:v>
                </c:pt>
                <c:pt idx="3">
                  <c:v>0.0972383676144751</c:v>
                </c:pt>
                <c:pt idx="4">
                  <c:v>0.0882517271420136</c:v>
                </c:pt>
                <c:pt idx="5">
                  <c:v>0.138266799921173</c:v>
                </c:pt>
                <c:pt idx="6">
                  <c:v>0.096199292049637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8785370"/>
        <c:axId val="19300250"/>
      </c:lineChart>
      <c:catAx>
        <c:axId val="8878537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300250"/>
        <c:crosses val="autoZero"/>
        <c:auto val="1"/>
        <c:lblAlgn val="ctr"/>
        <c:lblOffset val="100"/>
        <c:noMultiLvlLbl val="0"/>
      </c:catAx>
      <c:valAx>
        <c:axId val="19300250"/>
        <c:scaling>
          <c:orientation val="minMax"/>
          <c:max val="0.3"/>
          <c:min val="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785370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home filter</a:t>
            </a:r>
          </a:p>
        </c:rich>
      </c:tx>
      <c:layout>
        <c:manualLayout>
          <c:xMode val="edge"/>
          <c:yMode val="edge"/>
          <c:x val="0.782165817817484"/>
          <c:y val="0.1373598795382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86724555398"/>
          <c:y val="0.167308014053873"/>
          <c:w val="0.582282708524672"/>
          <c:h val="0.664714739836038"/>
        </c:manualLayout>
      </c:layout>
      <c:lineChart>
        <c:grouping val="standard"/>
        <c:varyColors val="0"/>
        <c:ser>
          <c:idx val="0"/>
          <c:order val="0"/>
          <c:tx>
            <c:strRef>
              <c:f>flights</c:f>
              <c:strCache>
                <c:ptCount val="1"/>
                <c:pt idx="0">
                  <c:v>flights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'ADSB ONLY'!$C$30:$C$36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'ADSB ONLY'!$E$30:$E$36</c:f>
              <c:numCache>
                <c:formatCode>General</c:formatCode>
                <c:ptCount val="7"/>
                <c:pt idx="0">
                  <c:v>0.225901398086829</c:v>
                </c:pt>
                <c:pt idx="1">
                  <c:v>0.228989976869699</c:v>
                </c:pt>
                <c:pt idx="2">
                  <c:v>0.231259968102073</c:v>
                </c:pt>
                <c:pt idx="3">
                  <c:v>0.233238231098431</c:v>
                </c:pt>
                <c:pt idx="4">
                  <c:v>0.229668674698795</c:v>
                </c:pt>
                <c:pt idx="5">
                  <c:v>0.230549607423269</c:v>
                </c:pt>
                <c:pt idx="6">
                  <c:v>0.230082855321861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positions</c:f>
              <c:strCache>
                <c:ptCount val="1"/>
                <c:pt idx="0">
                  <c:v>positions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'ADSB ONLY'!$C$30:$C$36</c:f>
              <c:strCache>
                <c:ptCount val="7"/>
                <c:pt idx="0">
                  <c:v>40,2</c:v>
                </c:pt>
                <c:pt idx="1">
                  <c:v>42,1</c:v>
                </c:pt>
                <c:pt idx="2">
                  <c:v>43,4</c:v>
                </c:pt>
                <c:pt idx="3">
                  <c:v>44,5</c:v>
                </c:pt>
                <c:pt idx="4">
                  <c:v>48</c:v>
                </c:pt>
                <c:pt idx="5">
                  <c:v>49,6</c:v>
                </c:pt>
                <c:pt idx="6">
                  <c:v>Max</c:v>
                </c:pt>
              </c:strCache>
            </c:strRef>
          </c:cat>
          <c:val>
            <c:numRef>
              <c:f>'ADSB ONLY'!$O$30:$O$36</c:f>
              <c:numCache>
                <c:formatCode>General</c:formatCode>
                <c:ptCount val="7"/>
                <c:pt idx="0">
                  <c:v>0.118993934307007</c:v>
                </c:pt>
                <c:pt idx="1">
                  <c:v>0.15588806211582</c:v>
                </c:pt>
                <c:pt idx="2">
                  <c:v>0.132862588676375</c:v>
                </c:pt>
                <c:pt idx="3">
                  <c:v>0.168232254049222</c:v>
                </c:pt>
                <c:pt idx="4">
                  <c:v>0.145928948400548</c:v>
                </c:pt>
                <c:pt idx="5">
                  <c:v>0.153779953368571</c:v>
                </c:pt>
                <c:pt idx="6">
                  <c:v>0.136004366996536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9496213"/>
        <c:axId val="78525262"/>
      </c:lineChart>
      <c:catAx>
        <c:axId val="89496213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525262"/>
        <c:crosses val="autoZero"/>
        <c:auto val="1"/>
        <c:lblAlgn val="ctr"/>
        <c:lblOffset val="100"/>
        <c:noMultiLvlLbl val="0"/>
      </c:catAx>
      <c:valAx>
        <c:axId val="78525262"/>
        <c:scaling>
          <c:orientation val="minMax"/>
          <c:max val="0.3"/>
          <c:min val="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496213"/>
        <c:crossesAt val="1"/>
        <c:crossBetween val="midCat"/>
        <c:majorUnit val="0.05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33</xdr:col>
      <xdr:colOff>202320</xdr:colOff>
      <xdr:row>0</xdr:row>
      <xdr:rowOff>24120</xdr:rowOff>
    </xdr:from>
    <xdr:to>
      <xdr:col>38</xdr:col>
      <xdr:colOff>716400</xdr:colOff>
      <xdr:row>11</xdr:row>
      <xdr:rowOff>248040</xdr:rowOff>
    </xdr:to>
    <xdr:graphicFrame>
      <xdr:nvGraphicFramePr>
        <xdr:cNvPr id="0" name=""/>
        <xdr:cNvGraphicFramePr/>
      </xdr:nvGraphicFramePr>
      <xdr:xfrm>
        <a:off x="23997960" y="24120"/>
        <a:ext cx="4311720" cy="215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33</xdr:col>
      <xdr:colOff>210600</xdr:colOff>
      <xdr:row>13</xdr:row>
      <xdr:rowOff>10440</xdr:rowOff>
    </xdr:from>
    <xdr:to>
      <xdr:col>38</xdr:col>
      <xdr:colOff>724680</xdr:colOff>
      <xdr:row>24</xdr:row>
      <xdr:rowOff>234360</xdr:rowOff>
    </xdr:to>
    <xdr:graphicFrame>
      <xdr:nvGraphicFramePr>
        <xdr:cNvPr id="1" name="home filter"/>
        <xdr:cNvGraphicFramePr/>
      </xdr:nvGraphicFramePr>
      <xdr:xfrm>
        <a:off x="24006240" y="2653200"/>
        <a:ext cx="4311720" cy="215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33</xdr:col>
      <xdr:colOff>195120</xdr:colOff>
      <xdr:row>26</xdr:row>
      <xdr:rowOff>24120</xdr:rowOff>
    </xdr:from>
    <xdr:to>
      <xdr:col>38</xdr:col>
      <xdr:colOff>709200</xdr:colOff>
      <xdr:row>38</xdr:row>
      <xdr:rowOff>72720</xdr:rowOff>
    </xdr:to>
    <xdr:graphicFrame>
      <xdr:nvGraphicFramePr>
        <xdr:cNvPr id="2" name=""/>
        <xdr:cNvGraphicFramePr/>
      </xdr:nvGraphicFramePr>
      <xdr:xfrm>
        <a:off x="23990760" y="5309640"/>
        <a:ext cx="4311720" cy="215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202680</xdr:colOff>
      <xdr:row>0</xdr:row>
      <xdr:rowOff>24120</xdr:rowOff>
    </xdr:from>
    <xdr:to>
      <xdr:col>27</xdr:col>
      <xdr:colOff>716760</xdr:colOff>
      <xdr:row>11</xdr:row>
      <xdr:rowOff>247680</xdr:rowOff>
    </xdr:to>
    <xdr:graphicFrame>
      <xdr:nvGraphicFramePr>
        <xdr:cNvPr id="3" name=""/>
        <xdr:cNvGraphicFramePr/>
      </xdr:nvGraphicFramePr>
      <xdr:xfrm>
        <a:off x="14200920" y="24120"/>
        <a:ext cx="4311360" cy="2151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210960</xdr:colOff>
      <xdr:row>13</xdr:row>
      <xdr:rowOff>10440</xdr:rowOff>
    </xdr:from>
    <xdr:to>
      <xdr:col>27</xdr:col>
      <xdr:colOff>725040</xdr:colOff>
      <xdr:row>24</xdr:row>
      <xdr:rowOff>234000</xdr:rowOff>
    </xdr:to>
    <xdr:graphicFrame>
      <xdr:nvGraphicFramePr>
        <xdr:cNvPr id="4" name="home filter"/>
        <xdr:cNvGraphicFramePr/>
      </xdr:nvGraphicFramePr>
      <xdr:xfrm>
        <a:off x="14209200" y="2653200"/>
        <a:ext cx="4311360" cy="2151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195480</xdr:colOff>
      <xdr:row>26</xdr:row>
      <xdr:rowOff>24480</xdr:rowOff>
    </xdr:from>
    <xdr:to>
      <xdr:col>27</xdr:col>
      <xdr:colOff>709560</xdr:colOff>
      <xdr:row>38</xdr:row>
      <xdr:rowOff>72720</xdr:rowOff>
    </xdr:to>
    <xdr:graphicFrame>
      <xdr:nvGraphicFramePr>
        <xdr:cNvPr id="5" name=""/>
        <xdr:cNvGraphicFramePr/>
      </xdr:nvGraphicFramePr>
      <xdr:xfrm>
        <a:off x="14193720" y="5310000"/>
        <a:ext cx="4311360" cy="2151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75240</xdr:colOff>
      <xdr:row>40</xdr:row>
      <xdr:rowOff>0</xdr:rowOff>
    </xdr:from>
    <xdr:to>
      <xdr:col>9</xdr:col>
      <xdr:colOff>61920</xdr:colOff>
      <xdr:row>42</xdr:row>
      <xdr:rowOff>99720</xdr:rowOff>
    </xdr:to>
    <xdr:sp>
      <xdr:nvSpPr>
        <xdr:cNvPr id="6" name="CustomShape 1"/>
        <xdr:cNvSpPr/>
      </xdr:nvSpPr>
      <xdr:spPr>
        <a:xfrm>
          <a:off x="1585080" y="7739280"/>
          <a:ext cx="4543560" cy="4500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ctr">
          <a:spAutoFit/>
        </a:bodyPr>
        <a:p>
          <a:pPr>
            <a:lnSpc>
              <a:spcPct val="100000"/>
            </a:lnSpc>
          </a:pPr>
          <a:r>
            <a:rPr b="1" lang="pt-PT" sz="1600" spc="-1" strike="noStrike">
              <a:latin typeface="Times New Roman"/>
            </a:rPr>
            <a:t>%ADSB – </a:t>
          </a:r>
          <a:r>
            <a:rPr b="0" lang="pt-PT" sz="1600" spc="-1" strike="noStrike">
              <a:latin typeface="Times New Roman"/>
            </a:rPr>
            <a:t>is the % of flights/positions acquired using ADSB from the Total (MLAT+Others)</a:t>
          </a:r>
          <a:endParaRPr b="0" lang="pt-PT" sz="16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3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0" topLeftCell="H1" activePane="topRight" state="frozen"/>
      <selection pane="topLeft" activeCell="A1" activeCellId="0" sqref="A1"/>
      <selection pane="topRight" activeCell="AE36" activeCellId="0" sqref="AE36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4.04"/>
    <col collapsed="false" customWidth="true" hidden="false" outlineLevel="0" max="2" min="2" style="0" width="4.16"/>
    <col collapsed="false" customWidth="true" hidden="false" outlineLevel="0" max="3" min="3" style="1" width="6.57"/>
    <col collapsed="false" customWidth="true" hidden="false" outlineLevel="0" max="4" min="4" style="0" width="18.45"/>
    <col collapsed="false" customWidth="true" hidden="false" outlineLevel="0" max="5" min="5" style="0" width="8.28"/>
    <col collapsed="false" customWidth="true" hidden="false" outlineLevel="0" max="6" min="6" style="0" width="13.43"/>
    <col collapsed="false" customWidth="true" hidden="false" outlineLevel="0" max="7" min="7" style="0" width="10.71"/>
    <col collapsed="false" customWidth="true" hidden="false" outlineLevel="0" max="8" min="8" style="0" width="14"/>
    <col collapsed="false" customWidth="true" hidden="false" outlineLevel="0" max="9" min="9" style="0" width="10.85"/>
    <col collapsed="false" customWidth="true" hidden="false" outlineLevel="0" max="10" min="10" style="0" width="8.7"/>
    <col collapsed="false" customWidth="true" hidden="false" outlineLevel="0" max="11" min="11" style="0" width="10.14"/>
    <col collapsed="false" customWidth="true" hidden="false" outlineLevel="0" max="12" min="12" style="0" width="4.9"/>
    <col collapsed="false" customWidth="true" hidden="false" outlineLevel="0" max="13" min="13" style="0" width="4.4"/>
    <col collapsed="false" customWidth="true" hidden="true" outlineLevel="0" max="23" min="23" style="0" width="9.14"/>
    <col collapsed="false" customWidth="true" hidden="false" outlineLevel="0" max="24" min="24" style="0" width="3.79"/>
    <col collapsed="false" customWidth="true" hidden="true" outlineLevel="0" max="33" min="33" style="0" width="9.14"/>
  </cols>
  <sheetData>
    <row r="1" customFormat="false" ht="13.8" hidden="false" customHeight="false" outlineLevel="0" collapsed="false">
      <c r="C1" s="2" t="s">
        <v>0</v>
      </c>
      <c r="D1" s="2" t="s">
        <v>1</v>
      </c>
      <c r="E1" s="2" t="s">
        <v>2</v>
      </c>
      <c r="F1" s="2"/>
      <c r="G1" s="2" t="s">
        <v>3</v>
      </c>
      <c r="H1" s="2"/>
      <c r="I1" s="2" t="s">
        <v>4</v>
      </c>
      <c r="J1" s="2"/>
      <c r="K1" s="2"/>
      <c r="L1" s="3"/>
      <c r="M1" s="3"/>
      <c r="N1" s="3"/>
      <c r="O1" s="4" t="s">
        <v>5</v>
      </c>
      <c r="P1" s="4"/>
      <c r="Q1" s="4"/>
      <c r="R1" s="4"/>
      <c r="S1" s="4"/>
      <c r="T1" s="4"/>
      <c r="U1" s="4"/>
      <c r="V1" s="4"/>
      <c r="W1" s="5"/>
      <c r="Y1" s="4" t="s">
        <v>6</v>
      </c>
      <c r="Z1" s="4"/>
      <c r="AA1" s="4"/>
      <c r="AB1" s="4"/>
      <c r="AC1" s="4"/>
      <c r="AD1" s="4"/>
      <c r="AE1" s="4"/>
      <c r="AF1" s="4"/>
    </row>
    <row r="2" customFormat="false" ht="13.8" hidden="false" customHeight="false" outlineLevel="0" collapsed="false">
      <c r="C2" s="2"/>
      <c r="D2" s="2"/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3"/>
      <c r="M2" s="3"/>
      <c r="N2" s="3"/>
      <c r="O2" s="4" t="s">
        <v>14</v>
      </c>
      <c r="P2" s="4"/>
      <c r="Q2" s="4" t="s">
        <v>15</v>
      </c>
      <c r="R2" s="4"/>
      <c r="S2" s="2" t="s">
        <v>16</v>
      </c>
      <c r="T2" s="2"/>
      <c r="U2" s="4" t="s">
        <v>17</v>
      </c>
      <c r="V2" s="4"/>
      <c r="W2" s="5"/>
      <c r="Y2" s="4" t="s">
        <v>14</v>
      </c>
      <c r="Z2" s="4"/>
      <c r="AA2" s="4" t="s">
        <v>15</v>
      </c>
      <c r="AB2" s="4"/>
      <c r="AC2" s="2" t="s">
        <v>16</v>
      </c>
      <c r="AD2" s="2"/>
      <c r="AE2" s="4" t="s">
        <v>17</v>
      </c>
      <c r="AF2" s="4"/>
    </row>
    <row r="3" customFormat="false" ht="13.8" hidden="false" customHeight="false" outlineLevel="0" collapsed="false"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4" t="s">
        <v>18</v>
      </c>
      <c r="P3" s="4" t="s">
        <v>19</v>
      </c>
      <c r="Q3" s="4" t="s">
        <v>18</v>
      </c>
      <c r="R3" s="4" t="s">
        <v>19</v>
      </c>
      <c r="S3" s="4" t="s">
        <v>18</v>
      </c>
      <c r="T3" s="4" t="s">
        <v>19</v>
      </c>
      <c r="U3" s="4" t="s">
        <v>18</v>
      </c>
      <c r="V3" s="4" t="s">
        <v>19</v>
      </c>
      <c r="W3" s="5"/>
      <c r="Y3" s="4" t="s">
        <v>18</v>
      </c>
      <c r="Z3" s="4" t="s">
        <v>19</v>
      </c>
      <c r="AA3" s="4" t="s">
        <v>18</v>
      </c>
      <c r="AB3" s="4" t="s">
        <v>19</v>
      </c>
      <c r="AC3" s="4" t="s">
        <v>18</v>
      </c>
      <c r="AD3" s="4" t="s">
        <v>19</v>
      </c>
      <c r="AE3" s="4" t="s">
        <v>18</v>
      </c>
      <c r="AF3" s="4" t="s">
        <v>19</v>
      </c>
    </row>
    <row r="4" customFormat="false" ht="13.8" hidden="false" customHeight="false" outlineLevel="0" collapsed="false">
      <c r="A4" s="6" t="s">
        <v>20</v>
      </c>
      <c r="B4" s="1" t="n">
        <v>11</v>
      </c>
      <c r="C4" s="7" t="n">
        <v>40.2</v>
      </c>
      <c r="D4" s="7" t="n">
        <v>2.4</v>
      </c>
      <c r="E4" s="7" t="n">
        <v>12</v>
      </c>
      <c r="F4" s="7" t="n">
        <v>28</v>
      </c>
      <c r="G4" s="7" t="n">
        <v>225.7</v>
      </c>
      <c r="H4" s="7" t="n">
        <v>123.7</v>
      </c>
      <c r="I4" s="7" t="n">
        <v>-20.1</v>
      </c>
      <c r="J4" s="7" t="n">
        <v>-29.9</v>
      </c>
      <c r="K4" s="7" t="n">
        <v>-1.5</v>
      </c>
      <c r="L4" s="8"/>
      <c r="M4" s="1" t="n">
        <v>11</v>
      </c>
      <c r="N4" s="7" t="n">
        <v>40.2</v>
      </c>
      <c r="O4" s="7" t="n">
        <v>358</v>
      </c>
      <c r="P4" s="9" t="n">
        <f aca="false">O4/$W$4</f>
        <v>0.245373543522961</v>
      </c>
      <c r="Q4" s="7" t="n">
        <v>347</v>
      </c>
      <c r="R4" s="9" t="n">
        <f aca="false">Q4/$W$4</f>
        <v>0.237834132967786</v>
      </c>
      <c r="S4" s="7" t="n">
        <v>370</v>
      </c>
      <c r="T4" s="9" t="n">
        <f aca="false">S4/$W4</f>
        <v>0.253598355037697</v>
      </c>
      <c r="U4" s="7" t="n">
        <v>384</v>
      </c>
      <c r="V4" s="9" t="n">
        <f aca="false">U4/$W$4</f>
        <v>0.263193968471556</v>
      </c>
      <c r="W4" s="8" t="n">
        <f aca="false">SUM(O4,Q4,S4,U4)</f>
        <v>1459</v>
      </c>
      <c r="Y4" s="7" t="n">
        <v>71281</v>
      </c>
      <c r="Z4" s="9" t="n">
        <f aca="false">Y4/$AG4</f>
        <v>0.225991871001287</v>
      </c>
      <c r="AA4" s="7" t="n">
        <v>59290</v>
      </c>
      <c r="AB4" s="9" t="n">
        <f aca="false">AA4/$AG4</f>
        <v>0.187975169142777</v>
      </c>
      <c r="AC4" s="7" t="n">
        <v>70717</v>
      </c>
      <c r="AD4" s="9" t="n">
        <f aca="false">AC4/$AG4</f>
        <v>0.224203744919376</v>
      </c>
      <c r="AE4" s="7" t="n">
        <v>114126</v>
      </c>
      <c r="AF4" s="9" t="n">
        <f aca="false">AE4/$AG4</f>
        <v>0.36182921493656</v>
      </c>
      <c r="AG4" s="0" t="n">
        <f aca="false">SUM(Y4,AA4,AC4,AE4)</f>
        <v>315414</v>
      </c>
    </row>
    <row r="5" customFormat="false" ht="13.8" hidden="false" customHeight="false" outlineLevel="0" collapsed="false">
      <c r="A5" s="6"/>
      <c r="B5" s="1" t="n">
        <v>12</v>
      </c>
      <c r="C5" s="7" t="n">
        <v>42.1</v>
      </c>
      <c r="D5" s="7" t="n">
        <v>3.8</v>
      </c>
      <c r="E5" s="7" t="n">
        <v>10</v>
      </c>
      <c r="F5" s="7" t="n">
        <v>29</v>
      </c>
      <c r="G5" s="7" t="n">
        <v>203.9</v>
      </c>
      <c r="H5" s="7" t="n">
        <v>119.8</v>
      </c>
      <c r="I5" s="7" t="n">
        <v>-19.1</v>
      </c>
      <c r="J5" s="7" t="n">
        <v>-29.6</v>
      </c>
      <c r="K5" s="7" t="n">
        <v>-1.2</v>
      </c>
      <c r="L5" s="8"/>
      <c r="M5" s="1" t="n">
        <v>12</v>
      </c>
      <c r="N5" s="7" t="n">
        <v>42.1</v>
      </c>
      <c r="O5" s="7" t="n">
        <v>333</v>
      </c>
      <c r="P5" s="9" t="n">
        <f aca="false">O5/$W5</f>
        <v>0.237010676156584</v>
      </c>
      <c r="Q5" s="7" t="n">
        <v>348</v>
      </c>
      <c r="R5" s="9" t="n">
        <f aca="false">Q5/$W5</f>
        <v>0.247686832740214</v>
      </c>
      <c r="S5" s="7" t="n">
        <v>356</v>
      </c>
      <c r="T5" s="9" t="n">
        <f aca="false">S5/$W5</f>
        <v>0.253380782918149</v>
      </c>
      <c r="U5" s="7" t="n">
        <v>368</v>
      </c>
      <c r="V5" s="9" t="n">
        <f aca="false">U5/$W5</f>
        <v>0.261921708185053</v>
      </c>
      <c r="W5" s="8" t="n">
        <f aca="false">SUM(O5,Q5,S5,U5)</f>
        <v>1405</v>
      </c>
      <c r="Y5" s="7" t="n">
        <v>67076</v>
      </c>
      <c r="Z5" s="9" t="n">
        <f aca="false">Y5/$AG5</f>
        <v>0.25045273113558</v>
      </c>
      <c r="AA5" s="7" t="n">
        <v>57048</v>
      </c>
      <c r="AB5" s="9" t="n">
        <f aca="false">AA5/$AG5</f>
        <v>0.213009532557436</v>
      </c>
      <c r="AC5" s="7" t="n">
        <v>58297</v>
      </c>
      <c r="AD5" s="9" t="n">
        <f aca="false">AC5/$AG5</f>
        <v>0.217673129987043</v>
      </c>
      <c r="AE5" s="7" t="n">
        <v>85398</v>
      </c>
      <c r="AF5" s="9" t="n">
        <f aca="false">AE5/$AG5</f>
        <v>0.31886460631994</v>
      </c>
      <c r="AG5" s="0" t="n">
        <f aca="false">SUM(Y5,AA5,AC5,AE5)</f>
        <v>267819</v>
      </c>
    </row>
    <row r="6" customFormat="false" ht="13.8" hidden="false" customHeight="false" outlineLevel="0" collapsed="false">
      <c r="A6" s="6"/>
      <c r="B6" s="1" t="n">
        <v>13</v>
      </c>
      <c r="C6" s="7" t="n">
        <v>43.4</v>
      </c>
      <c r="D6" s="7" t="n">
        <v>4.7</v>
      </c>
      <c r="E6" s="7" t="n">
        <v>10</v>
      </c>
      <c r="F6" s="7" t="n">
        <v>24</v>
      </c>
      <c r="G6" s="7" t="n">
        <v>197.7</v>
      </c>
      <c r="H6" s="7" t="n">
        <v>115.2</v>
      </c>
      <c r="I6" s="7" t="n">
        <v>-17.6</v>
      </c>
      <c r="J6" s="7" t="n">
        <v>-28.2</v>
      </c>
      <c r="K6" s="7" t="n">
        <v>-1.3</v>
      </c>
      <c r="L6" s="8"/>
      <c r="M6" s="1" t="n">
        <v>13</v>
      </c>
      <c r="N6" s="7" t="n">
        <v>43.4</v>
      </c>
      <c r="O6" s="7" t="n">
        <v>334</v>
      </c>
      <c r="P6" s="9" t="n">
        <f aca="false">O6/$W6</f>
        <v>0.236711552090716</v>
      </c>
      <c r="Q6" s="7" t="n">
        <v>353</v>
      </c>
      <c r="R6" s="9" t="n">
        <f aca="false">Q6/$W6</f>
        <v>0.250177179305457</v>
      </c>
      <c r="S6" s="7" t="n">
        <v>359</v>
      </c>
      <c r="T6" s="9" t="n">
        <f aca="false">S6/$W6</f>
        <v>0.254429482636428</v>
      </c>
      <c r="U6" s="7" t="n">
        <v>365</v>
      </c>
      <c r="V6" s="9" t="n">
        <f aca="false">U6/$W6</f>
        <v>0.258681785967399</v>
      </c>
      <c r="W6" s="8" t="n">
        <f aca="false">SUM(O6,Q6,S6,U6)</f>
        <v>1411</v>
      </c>
      <c r="Y6" s="7" t="n">
        <v>68269</v>
      </c>
      <c r="Z6" s="9" t="n">
        <f aca="false">Y6/$AG6</f>
        <v>0.2471481788529</v>
      </c>
      <c r="AA6" s="7" t="n">
        <v>57945</v>
      </c>
      <c r="AB6" s="9" t="n">
        <f aca="false">AA6/$AG6</f>
        <v>0.209773121382052</v>
      </c>
      <c r="AC6" s="7" t="n">
        <v>61272</v>
      </c>
      <c r="AD6" s="9" t="n">
        <f aca="false">AC6/$AG6</f>
        <v>0.221817563091226</v>
      </c>
      <c r="AE6" s="7" t="n">
        <v>88741</v>
      </c>
      <c r="AF6" s="9" t="n">
        <f aca="false">AE6/$AG6</f>
        <v>0.321261136673823</v>
      </c>
      <c r="AG6" s="0" t="n">
        <f aca="false">SUM(Y6,AA6,AC6,AE6)</f>
        <v>276227</v>
      </c>
    </row>
    <row r="7" customFormat="false" ht="13.8" hidden="false" customHeight="false" outlineLevel="0" collapsed="false">
      <c r="A7" s="6"/>
      <c r="B7" s="1" t="n">
        <v>14</v>
      </c>
      <c r="C7" s="7" t="n">
        <v>44.5</v>
      </c>
      <c r="D7" s="7" t="n">
        <v>5.3</v>
      </c>
      <c r="E7" s="7" t="n">
        <v>12</v>
      </c>
      <c r="F7" s="7" t="n">
        <v>29</v>
      </c>
      <c r="G7" s="7" t="n">
        <v>202.6</v>
      </c>
      <c r="H7" s="7" t="n">
        <v>119.5</v>
      </c>
      <c r="I7" s="7" t="n">
        <v>-16.9</v>
      </c>
      <c r="J7" s="7" t="n">
        <v>-27.7</v>
      </c>
      <c r="K7" s="7" t="n">
        <v>-1.2</v>
      </c>
      <c r="L7" s="8"/>
      <c r="M7" s="1" t="n">
        <v>14</v>
      </c>
      <c r="N7" s="7" t="n">
        <v>44.5</v>
      </c>
      <c r="O7" s="7" t="n">
        <v>354</v>
      </c>
      <c r="P7" s="9" t="n">
        <f aca="false">O7/$W7</f>
        <v>0.23758389261745</v>
      </c>
      <c r="Q7" s="7" t="n">
        <v>371</v>
      </c>
      <c r="R7" s="9" t="n">
        <f aca="false">Q7/$W7</f>
        <v>0.248993288590604</v>
      </c>
      <c r="S7" s="7" t="n">
        <v>386</v>
      </c>
      <c r="T7" s="9" t="n">
        <f aca="false">S7/$W7</f>
        <v>0.259060402684564</v>
      </c>
      <c r="U7" s="7" t="n">
        <v>379</v>
      </c>
      <c r="V7" s="9" t="n">
        <f aca="false">U7/$W7</f>
        <v>0.254362416107383</v>
      </c>
      <c r="W7" s="8" t="n">
        <f aca="false">SUM(O7,Q7,S7,U7)</f>
        <v>1490</v>
      </c>
      <c r="Y7" s="7" t="n">
        <v>74572</v>
      </c>
      <c r="Z7" s="9" t="n">
        <f aca="false">Y7/$AG7</f>
        <v>0.226690864211041</v>
      </c>
      <c r="AA7" s="7" t="n">
        <v>69633</v>
      </c>
      <c r="AB7" s="9" t="n">
        <f aca="false">AA7/$AG7</f>
        <v>0.211676835107111</v>
      </c>
      <c r="AC7" s="7" t="n">
        <v>87315</v>
      </c>
      <c r="AD7" s="9" t="n">
        <f aca="false">AC7/$AG7</f>
        <v>0.265428214458337</v>
      </c>
      <c r="AE7" s="7" t="n">
        <v>97439</v>
      </c>
      <c r="AF7" s="9" t="n">
        <f aca="false">AE7/$AG7</f>
        <v>0.296204086223511</v>
      </c>
      <c r="AG7" s="0" t="n">
        <f aca="false">SUM(Y7,AA7,AC7,AE7)</f>
        <v>328959</v>
      </c>
    </row>
    <row r="8" customFormat="false" ht="13.8" hidden="false" customHeight="false" outlineLevel="0" collapsed="false">
      <c r="A8" s="6"/>
      <c r="B8" s="1" t="n">
        <v>15</v>
      </c>
      <c r="C8" s="7" t="n">
        <v>48</v>
      </c>
      <c r="D8" s="7" t="n">
        <v>7.1</v>
      </c>
      <c r="E8" s="7" t="n">
        <v>13</v>
      </c>
      <c r="F8" s="7" t="n">
        <v>29</v>
      </c>
      <c r="G8" s="7" t="n">
        <v>202.3</v>
      </c>
      <c r="H8" s="7" t="n">
        <v>119.3</v>
      </c>
      <c r="I8" s="7" t="n">
        <v>-16.3</v>
      </c>
      <c r="J8" s="7" t="n">
        <v>-26.4</v>
      </c>
      <c r="K8" s="7" t="n">
        <v>-1.2</v>
      </c>
      <c r="L8" s="8"/>
      <c r="M8" s="1" t="n">
        <v>15</v>
      </c>
      <c r="N8" s="7" t="n">
        <v>48</v>
      </c>
      <c r="O8" s="7" t="n">
        <v>390</v>
      </c>
      <c r="P8" s="9" t="n">
        <f aca="false">O8/$W8</f>
        <v>0.236794171220401</v>
      </c>
      <c r="Q8" s="7" t="n">
        <v>400</v>
      </c>
      <c r="R8" s="9" t="n">
        <f aca="false">Q8/$W8</f>
        <v>0.242865816636308</v>
      </c>
      <c r="S8" s="7" t="n">
        <v>411</v>
      </c>
      <c r="T8" s="9" t="n">
        <f aca="false">S8/$W8</f>
        <v>0.249544626593807</v>
      </c>
      <c r="U8" s="7" t="n">
        <v>446</v>
      </c>
      <c r="V8" s="9" t="n">
        <f aca="false">U8/$W8</f>
        <v>0.270795385549484</v>
      </c>
      <c r="W8" s="8" t="n">
        <f aca="false">SUM(O8,Q8,S8,U8)</f>
        <v>1647</v>
      </c>
      <c r="Y8" s="7" t="n">
        <v>83484</v>
      </c>
      <c r="Z8" s="9" t="n">
        <f aca="false">Y8/$AG8</f>
        <v>0.245574401242521</v>
      </c>
      <c r="AA8" s="7" t="n">
        <v>71431</v>
      </c>
      <c r="AB8" s="9" t="n">
        <f aca="false">AA8/$AG8</f>
        <v>0.210119604417068</v>
      </c>
      <c r="AC8" s="7" t="n">
        <v>73750</v>
      </c>
      <c r="AD8" s="9" t="n">
        <f aca="false">AC8/$AG8</f>
        <v>0.216941115562694</v>
      </c>
      <c r="AE8" s="7" t="n">
        <v>111289</v>
      </c>
      <c r="AF8" s="9" t="n">
        <f aca="false">AE8/$AG8</f>
        <v>0.327364878777717</v>
      </c>
      <c r="AG8" s="0" t="n">
        <f aca="false">SUM(Y8,AA8,AC8,AE8)</f>
        <v>339954</v>
      </c>
    </row>
    <row r="9" customFormat="false" ht="13.8" hidden="false" customHeight="false" outlineLevel="0" collapsed="false">
      <c r="A9" s="6"/>
      <c r="B9" s="1" t="n">
        <v>16</v>
      </c>
      <c r="C9" s="7" t="n">
        <v>49.6</v>
      </c>
      <c r="D9" s="7" t="n">
        <v>10.9</v>
      </c>
      <c r="E9" s="7" t="n">
        <v>14</v>
      </c>
      <c r="F9" s="7" t="n">
        <v>35</v>
      </c>
      <c r="G9" s="7" t="n">
        <v>198.3</v>
      </c>
      <c r="H9" s="7" t="n">
        <v>127.9</v>
      </c>
      <c r="I9" s="7" t="n">
        <v>-12.6</v>
      </c>
      <c r="J9" s="7" t="n">
        <v>-25.9</v>
      </c>
      <c r="K9" s="7" t="n">
        <v>-1</v>
      </c>
      <c r="L9" s="8"/>
      <c r="M9" s="1" t="n">
        <v>16</v>
      </c>
      <c r="N9" s="7" t="n">
        <v>49.6</v>
      </c>
      <c r="O9" s="7" t="n">
        <v>417</v>
      </c>
      <c r="P9" s="9" t="n">
        <f aca="false">O9/$W9</f>
        <v>0.24006908462867</v>
      </c>
      <c r="Q9" s="7" t="n">
        <v>429</v>
      </c>
      <c r="R9" s="9" t="n">
        <f aca="false">Q9/$W9</f>
        <v>0.246977547495682</v>
      </c>
      <c r="S9" s="7" t="n">
        <v>431</v>
      </c>
      <c r="T9" s="9" t="n">
        <f aca="false">S9/$W9</f>
        <v>0.248128957973518</v>
      </c>
      <c r="U9" s="7" t="n">
        <v>460</v>
      </c>
      <c r="V9" s="9" t="n">
        <f aca="false">U9/$W9</f>
        <v>0.26482440990213</v>
      </c>
      <c r="W9" s="8" t="n">
        <f aca="false">SUM(O9,Q9,S9,U9)</f>
        <v>1737</v>
      </c>
      <c r="Y9" s="7" t="n">
        <v>76480</v>
      </c>
      <c r="Z9" s="9" t="n">
        <f aca="false">Y9/$AG9</f>
        <v>0.241006378097663</v>
      </c>
      <c r="AA9" s="7" t="n">
        <v>69068</v>
      </c>
      <c r="AB9" s="9" t="n">
        <f aca="false">AA9/$AG9</f>
        <v>0.217649431517382</v>
      </c>
      <c r="AC9" s="7" t="n">
        <v>69431</v>
      </c>
      <c r="AD9" s="9" t="n">
        <f aca="false">AC9/$AG9</f>
        <v>0.21879332946782</v>
      </c>
      <c r="AE9" s="7" t="n">
        <v>102357</v>
      </c>
      <c r="AF9" s="9" t="n">
        <f aca="false">AE9/$AG9</f>
        <v>0.322550860917135</v>
      </c>
      <c r="AG9" s="0" t="n">
        <f aca="false">SUM(Y9,AA9,AC9,AE9)</f>
        <v>317336</v>
      </c>
    </row>
    <row r="10" customFormat="false" ht="13.8" hidden="false" customHeight="false" outlineLevel="0" collapsed="false">
      <c r="A10" s="6"/>
      <c r="B10" s="1" t="n">
        <v>17</v>
      </c>
      <c r="C10" s="7" t="s">
        <v>21</v>
      </c>
      <c r="D10" s="7" t="n">
        <v>37.1</v>
      </c>
      <c r="E10" s="7" t="n">
        <v>12</v>
      </c>
      <c r="F10" s="7" t="n">
        <v>31</v>
      </c>
      <c r="G10" s="7" t="n">
        <v>199.2</v>
      </c>
      <c r="H10" s="7" t="n">
        <v>119.9</v>
      </c>
      <c r="I10" s="7" t="n">
        <v>-6.2</v>
      </c>
      <c r="J10" s="7" t="n">
        <v>-15</v>
      </c>
      <c r="K10" s="7" t="n">
        <v>-1</v>
      </c>
      <c r="L10" s="8"/>
      <c r="M10" s="1" t="n">
        <v>17</v>
      </c>
      <c r="N10" s="7" t="s">
        <v>21</v>
      </c>
      <c r="O10" s="7" t="n">
        <v>401</v>
      </c>
      <c r="P10" s="9" t="n">
        <f aca="false">O10/$W10</f>
        <v>0.237700059276823</v>
      </c>
      <c r="Q10" s="7" t="n">
        <v>409</v>
      </c>
      <c r="R10" s="9" t="n">
        <f aca="false">Q10/$W10</f>
        <v>0.242442205097807</v>
      </c>
      <c r="S10" s="7" t="n">
        <v>431</v>
      </c>
      <c r="T10" s="9" t="n">
        <f aca="false">S10/$W10</f>
        <v>0.255483106105513</v>
      </c>
      <c r="U10" s="7" t="n">
        <v>446</v>
      </c>
      <c r="V10" s="9" t="n">
        <f aca="false">U10/$W10</f>
        <v>0.264374629519858</v>
      </c>
      <c r="W10" s="8" t="n">
        <f aca="false">SUM(O10,Q10,S10,U10)</f>
        <v>1687</v>
      </c>
      <c r="Y10" s="7" t="n">
        <v>72787</v>
      </c>
      <c r="Z10" s="9" t="n">
        <f aca="false">Y10/$AG10</f>
        <v>0.238168003874193</v>
      </c>
      <c r="AA10" s="7" t="n">
        <v>65513</v>
      </c>
      <c r="AB10" s="9" t="n">
        <f aca="false">AA10/$AG10</f>
        <v>0.214366582464039</v>
      </c>
      <c r="AC10" s="7" t="n">
        <v>67040</v>
      </c>
      <c r="AD10" s="9" t="n">
        <f aca="false">AC10/$AG10</f>
        <v>0.219363114013848</v>
      </c>
      <c r="AE10" s="7" t="n">
        <v>100272</v>
      </c>
      <c r="AF10" s="9" t="n">
        <f aca="false">AE10/$AG10</f>
        <v>0.32810229964792</v>
      </c>
      <c r="AG10" s="0" t="n">
        <f aca="false">SUM(Y10,AA10,AC10,AE10)</f>
        <v>305612</v>
      </c>
    </row>
    <row r="12" customFormat="false" ht="42.5" hidden="false" customHeight="true" outlineLevel="0" collapsed="false"/>
    <row r="14" customFormat="false" ht="13.8" hidden="false" customHeight="false" outlineLevel="0" collapsed="false">
      <c r="C14" s="2" t="s">
        <v>0</v>
      </c>
      <c r="D14" s="2" t="s">
        <v>1</v>
      </c>
      <c r="E14" s="2" t="s">
        <v>2</v>
      </c>
      <c r="F14" s="2"/>
      <c r="G14" s="2" t="s">
        <v>3</v>
      </c>
      <c r="H14" s="2"/>
      <c r="I14" s="2" t="s">
        <v>4</v>
      </c>
      <c r="J14" s="2"/>
      <c r="K14" s="2"/>
      <c r="L14" s="3"/>
      <c r="M14" s="3"/>
      <c r="N14" s="3"/>
      <c r="O14" s="4" t="s">
        <v>5</v>
      </c>
      <c r="P14" s="4"/>
      <c r="Q14" s="4"/>
      <c r="R14" s="4"/>
      <c r="S14" s="4"/>
      <c r="T14" s="4"/>
      <c r="U14" s="4"/>
      <c r="V14" s="4"/>
      <c r="W14" s="5"/>
      <c r="Y14" s="4" t="s">
        <v>6</v>
      </c>
      <c r="Z14" s="4"/>
      <c r="AA14" s="4"/>
      <c r="AB14" s="4"/>
      <c r="AC14" s="4"/>
      <c r="AD14" s="4"/>
      <c r="AE14" s="4"/>
      <c r="AF14" s="4"/>
    </row>
    <row r="15" customFormat="false" ht="13.8" hidden="false" customHeight="false" outlineLevel="0" collapsed="false">
      <c r="C15" s="2"/>
      <c r="D15" s="2"/>
      <c r="E15" s="2" t="s">
        <v>7</v>
      </c>
      <c r="F15" s="2" t="s">
        <v>8</v>
      </c>
      <c r="G15" s="2" t="s">
        <v>9</v>
      </c>
      <c r="H15" s="2" t="s">
        <v>10</v>
      </c>
      <c r="I15" s="2" t="s">
        <v>11</v>
      </c>
      <c r="J15" s="2" t="s">
        <v>12</v>
      </c>
      <c r="K15" s="2" t="s">
        <v>13</v>
      </c>
      <c r="L15" s="3"/>
      <c r="M15" s="3"/>
      <c r="N15" s="3"/>
      <c r="O15" s="4" t="s">
        <v>14</v>
      </c>
      <c r="P15" s="4"/>
      <c r="Q15" s="4" t="s">
        <v>15</v>
      </c>
      <c r="R15" s="4"/>
      <c r="S15" s="2" t="s">
        <v>16</v>
      </c>
      <c r="T15" s="2"/>
      <c r="U15" s="4" t="s">
        <v>17</v>
      </c>
      <c r="V15" s="4"/>
      <c r="W15" s="5"/>
      <c r="Y15" s="4" t="s">
        <v>14</v>
      </c>
      <c r="Z15" s="4"/>
      <c r="AA15" s="4" t="s">
        <v>15</v>
      </c>
      <c r="AB15" s="4"/>
      <c r="AC15" s="2" t="s">
        <v>16</v>
      </c>
      <c r="AD15" s="2"/>
      <c r="AE15" s="4" t="s">
        <v>17</v>
      </c>
      <c r="AF15" s="4"/>
    </row>
    <row r="16" customFormat="false" ht="13.8" hidden="false" customHeight="false" outlineLevel="0" collapsed="false"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4" t="s">
        <v>18</v>
      </c>
      <c r="P16" s="4" t="s">
        <v>19</v>
      </c>
      <c r="Q16" s="4" t="s">
        <v>18</v>
      </c>
      <c r="R16" s="4" t="s">
        <v>19</v>
      </c>
      <c r="S16" s="4" t="s">
        <v>18</v>
      </c>
      <c r="T16" s="4" t="s">
        <v>19</v>
      </c>
      <c r="U16" s="4" t="s">
        <v>18</v>
      </c>
      <c r="V16" s="4" t="s">
        <v>19</v>
      </c>
      <c r="W16" s="5"/>
      <c r="Y16" s="4" t="s">
        <v>18</v>
      </c>
      <c r="Z16" s="4" t="s">
        <v>19</v>
      </c>
      <c r="AA16" s="4" t="s">
        <v>18</v>
      </c>
      <c r="AB16" s="4" t="s">
        <v>19</v>
      </c>
      <c r="AC16" s="4" t="s">
        <v>18</v>
      </c>
      <c r="AD16" s="4" t="s">
        <v>19</v>
      </c>
      <c r="AE16" s="4" t="s">
        <v>18</v>
      </c>
      <c r="AF16" s="4" t="s">
        <v>19</v>
      </c>
    </row>
    <row r="17" customFormat="false" ht="13.8" hidden="false" customHeight="false" outlineLevel="0" collapsed="false">
      <c r="A17" s="6" t="s">
        <v>22</v>
      </c>
      <c r="B17" s="1" t="n">
        <v>2</v>
      </c>
      <c r="C17" s="7" t="n">
        <v>40.2</v>
      </c>
      <c r="D17" s="7" t="n">
        <v>6.9</v>
      </c>
      <c r="E17" s="7" t="n">
        <v>10</v>
      </c>
      <c r="F17" s="7" t="n">
        <v>26</v>
      </c>
      <c r="G17" s="7" t="n">
        <v>180.9</v>
      </c>
      <c r="H17" s="7" t="n">
        <v>89.1</v>
      </c>
      <c r="I17" s="7" t="n">
        <v>-16.7</v>
      </c>
      <c r="J17" s="7" t="n">
        <v>-26.2</v>
      </c>
      <c r="K17" s="7" t="n">
        <v>-1.2</v>
      </c>
      <c r="L17" s="8"/>
      <c r="M17" s="1" t="n">
        <v>2</v>
      </c>
      <c r="N17" s="7" t="n">
        <v>40.2</v>
      </c>
      <c r="O17" s="7" t="n">
        <v>383</v>
      </c>
      <c r="P17" s="9" t="n">
        <f aca="false">O17/$W17</f>
        <v>0.235547355473555</v>
      </c>
      <c r="Q17" s="7" t="n">
        <v>398</v>
      </c>
      <c r="R17" s="9" t="n">
        <f aca="false">Q17/$W17</f>
        <v>0.244772447724477</v>
      </c>
      <c r="S17" s="7" t="n">
        <v>411</v>
      </c>
      <c r="T17" s="9" t="n">
        <f aca="false">S17/$W17</f>
        <v>0.252767527675277</v>
      </c>
      <c r="U17" s="7" t="n">
        <v>434</v>
      </c>
      <c r="V17" s="9" t="n">
        <f aca="false">U17/$W17</f>
        <v>0.266912669126691</v>
      </c>
      <c r="W17" s="8" t="n">
        <f aca="false">SUM(O17,Q17,S17,U17)</f>
        <v>1626</v>
      </c>
      <c r="Y17" s="7" t="n">
        <v>60851</v>
      </c>
      <c r="Z17" s="9" t="n">
        <f aca="false">Y17/$AG17</f>
        <v>0.173675407852226</v>
      </c>
      <c r="AA17" s="7" t="n">
        <v>69641</v>
      </c>
      <c r="AB17" s="9" t="n">
        <f aca="false">AA17/$AG17</f>
        <v>0.198763029009167</v>
      </c>
      <c r="AC17" s="7" t="n">
        <v>81952</v>
      </c>
      <c r="AD17" s="9" t="n">
        <f aca="false">AC17/$AG17</f>
        <v>0.233899969175619</v>
      </c>
      <c r="AE17" s="7" t="n">
        <v>137928</v>
      </c>
      <c r="AF17" s="9" t="n">
        <f aca="false">AE17/$AG17</f>
        <v>0.393661593962988</v>
      </c>
      <c r="AG17" s="0" t="n">
        <f aca="false">SUM(Y17,AA17,AC17,AE17)</f>
        <v>350372</v>
      </c>
    </row>
    <row r="18" customFormat="false" ht="13.8" hidden="false" customHeight="false" outlineLevel="0" collapsed="false">
      <c r="A18" s="6"/>
      <c r="B18" s="1" t="n">
        <v>3</v>
      </c>
      <c r="C18" s="7" t="n">
        <v>42.1</v>
      </c>
      <c r="D18" s="7" t="n">
        <v>9.3</v>
      </c>
      <c r="E18" s="7" t="n">
        <v>10</v>
      </c>
      <c r="F18" s="7" t="n">
        <v>26</v>
      </c>
      <c r="G18" s="7" t="n">
        <v>170.3</v>
      </c>
      <c r="H18" s="7" t="n">
        <v>83.6</v>
      </c>
      <c r="I18" s="7" t="n">
        <v>-15.2</v>
      </c>
      <c r="J18" s="7" t="n">
        <v>-24.6</v>
      </c>
      <c r="K18" s="7" t="n">
        <v>-1.2</v>
      </c>
      <c r="L18" s="8"/>
      <c r="M18" s="1" t="n">
        <v>3</v>
      </c>
      <c r="N18" s="7" t="n">
        <v>42.1</v>
      </c>
      <c r="O18" s="7" t="n">
        <v>374</v>
      </c>
      <c r="P18" s="9" t="n">
        <f aca="false">O18/$W18</f>
        <v>0.232298136645963</v>
      </c>
      <c r="Q18" s="7" t="n">
        <v>398</v>
      </c>
      <c r="R18" s="9" t="n">
        <f aca="false">Q18/$W18</f>
        <v>0.247204968944099</v>
      </c>
      <c r="S18" s="7" t="n">
        <v>415</v>
      </c>
      <c r="T18" s="9" t="n">
        <f aca="false">S18/$W18</f>
        <v>0.257763975155279</v>
      </c>
      <c r="U18" s="7" t="n">
        <v>423</v>
      </c>
      <c r="V18" s="9" t="n">
        <f aca="false">U18/$W18</f>
        <v>0.262732919254658</v>
      </c>
      <c r="W18" s="8" t="n">
        <f aca="false">SUM(O18,Q18,S18,U18)</f>
        <v>1610</v>
      </c>
      <c r="Y18" s="7" t="n">
        <v>65725</v>
      </c>
      <c r="Z18" s="9" t="n">
        <f aca="false">Y18/$AG18</f>
        <v>0.176540583517328</v>
      </c>
      <c r="AA18" s="7" t="n">
        <v>71246</v>
      </c>
      <c r="AB18" s="9" t="n">
        <f aca="false">AA18/$AG18</f>
        <v>0.191370261137703</v>
      </c>
      <c r="AC18" s="7" t="n">
        <v>89788</v>
      </c>
      <c r="AD18" s="9" t="n">
        <f aca="false">AC18/$AG18</f>
        <v>0.241174985361032</v>
      </c>
      <c r="AE18" s="7" t="n">
        <v>145535</v>
      </c>
      <c r="AF18" s="9" t="n">
        <f aca="false">AE18/$AG18</f>
        <v>0.390914169983937</v>
      </c>
      <c r="AG18" s="0" t="n">
        <f aca="false">SUM(Y18,AA18,AC18,AE18)</f>
        <v>372294</v>
      </c>
    </row>
    <row r="19" customFormat="false" ht="13.8" hidden="false" customHeight="false" outlineLevel="0" collapsed="false">
      <c r="A19" s="6"/>
      <c r="B19" s="1" t="n">
        <v>4</v>
      </c>
      <c r="C19" s="7" t="n">
        <v>43.4</v>
      </c>
      <c r="D19" s="7" t="n">
        <v>9.8</v>
      </c>
      <c r="E19" s="7" t="n">
        <v>9</v>
      </c>
      <c r="F19" s="7" t="n">
        <v>22</v>
      </c>
      <c r="G19" s="7" t="n">
        <v>172.9</v>
      </c>
      <c r="H19" s="7" t="n">
        <v>85.7</v>
      </c>
      <c r="I19" s="7" t="n">
        <v>-14.6</v>
      </c>
      <c r="J19" s="7" t="n">
        <v>-24.3</v>
      </c>
      <c r="K19" s="7" t="n">
        <v>-1.3</v>
      </c>
      <c r="L19" s="8"/>
      <c r="M19" s="1" t="n">
        <v>4</v>
      </c>
      <c r="N19" s="7" t="n">
        <v>43.4</v>
      </c>
      <c r="O19" s="7" t="n">
        <v>315</v>
      </c>
      <c r="P19" s="9" t="n">
        <f aca="false">O19/$W19</f>
        <v>0.221987315010571</v>
      </c>
      <c r="Q19" s="7" t="n">
        <v>337</v>
      </c>
      <c r="R19" s="9" t="n">
        <f aca="false">Q19/$W19</f>
        <v>0.237491190979563</v>
      </c>
      <c r="S19" s="7" t="n">
        <v>367</v>
      </c>
      <c r="T19" s="9" t="n">
        <f aca="false">S19/$W19</f>
        <v>0.258632840028189</v>
      </c>
      <c r="U19" s="7" t="n">
        <v>400</v>
      </c>
      <c r="V19" s="9" t="n">
        <f aca="false">U19/$W19</f>
        <v>0.281888653981677</v>
      </c>
      <c r="W19" s="8" t="n">
        <f aca="false">SUM(O19,Q19,S19,U19)</f>
        <v>1419</v>
      </c>
      <c r="Y19" s="7" t="n">
        <v>61854</v>
      </c>
      <c r="Z19" s="9" t="n">
        <f aca="false">Y19/$AG19</f>
        <v>0.173302737641946</v>
      </c>
      <c r="AA19" s="7" t="n">
        <v>63151</v>
      </c>
      <c r="AB19" s="9" t="n">
        <f aca="false">AA19/$AG19</f>
        <v>0.17693667644496</v>
      </c>
      <c r="AC19" s="7" t="n">
        <v>83625</v>
      </c>
      <c r="AD19" s="9" t="n">
        <f aca="false">AC19/$AG19</f>
        <v>0.234300795992301</v>
      </c>
      <c r="AE19" s="7" t="n">
        <v>148283</v>
      </c>
      <c r="AF19" s="9" t="n">
        <f aca="false">AE19/$AG19</f>
        <v>0.415459789920793</v>
      </c>
      <c r="AG19" s="0" t="n">
        <f aca="false">SUM(Y19,AA19,AC19,AE19)</f>
        <v>356913</v>
      </c>
    </row>
    <row r="20" customFormat="false" ht="13.8" hidden="false" customHeight="false" outlineLevel="0" collapsed="false">
      <c r="A20" s="6"/>
      <c r="B20" s="1" t="n">
        <v>5</v>
      </c>
      <c r="C20" s="7" t="n">
        <v>44.5</v>
      </c>
      <c r="D20" s="7" t="n">
        <v>10.9</v>
      </c>
      <c r="E20" s="7" t="n">
        <v>9</v>
      </c>
      <c r="F20" s="7" t="n">
        <v>27</v>
      </c>
      <c r="G20" s="7" t="n">
        <v>173.5</v>
      </c>
      <c r="H20" s="7" t="n">
        <v>89.1</v>
      </c>
      <c r="I20" s="7" t="n">
        <v>-14.2</v>
      </c>
      <c r="J20" s="7" t="n">
        <v>-24</v>
      </c>
      <c r="K20" s="7" t="n">
        <v>-1.2</v>
      </c>
      <c r="L20" s="8"/>
      <c r="M20" s="1" t="n">
        <v>5</v>
      </c>
      <c r="N20" s="7" t="n">
        <v>44.5</v>
      </c>
      <c r="O20" s="7" t="n">
        <v>327</v>
      </c>
      <c r="P20" s="9" t="n">
        <f aca="false">O20/$W20</f>
        <v>0.221845318860244</v>
      </c>
      <c r="Q20" s="7" t="n">
        <v>349</v>
      </c>
      <c r="R20" s="9" t="n">
        <f aca="false">Q20/$W20</f>
        <v>0.236770691994573</v>
      </c>
      <c r="S20" s="7" t="n">
        <v>377</v>
      </c>
      <c r="T20" s="9" t="n">
        <f aca="false">S20/$W20</f>
        <v>0.255766621438263</v>
      </c>
      <c r="U20" s="7" t="n">
        <v>421</v>
      </c>
      <c r="V20" s="9" t="n">
        <f aca="false">U20/$W20</f>
        <v>0.28561736770692</v>
      </c>
      <c r="W20" s="8" t="n">
        <f aca="false">SUM(O20,Q20,S20,U20)</f>
        <v>1474</v>
      </c>
      <c r="Y20" s="7" t="n">
        <v>66306</v>
      </c>
      <c r="Z20" s="9" t="n">
        <f aca="false">Y20/$AG20</f>
        <v>0.141893540255171</v>
      </c>
      <c r="AA20" s="7" t="n">
        <v>68675</v>
      </c>
      <c r="AB20" s="9" t="n">
        <f aca="false">AA20/$AG20</f>
        <v>0.146963153817511</v>
      </c>
      <c r="AC20" s="7" t="n">
        <v>119316</v>
      </c>
      <c r="AD20" s="9" t="n">
        <f aca="false">AC20/$AG20</f>
        <v>0.255333901141466</v>
      </c>
      <c r="AE20" s="7" t="n">
        <v>212997</v>
      </c>
      <c r="AF20" s="9" t="n">
        <f aca="false">AE20/$AG20</f>
        <v>0.455809404785852</v>
      </c>
      <c r="AG20" s="0" t="n">
        <f aca="false">SUM(Y20,AA20,AC20,AE20)</f>
        <v>467294</v>
      </c>
    </row>
    <row r="21" customFormat="false" ht="13.8" hidden="false" customHeight="false" outlineLevel="0" collapsed="false">
      <c r="A21" s="6"/>
      <c r="B21" s="1" t="n">
        <v>6</v>
      </c>
      <c r="C21" s="7" t="n">
        <v>48</v>
      </c>
      <c r="D21" s="7" t="n">
        <v>13.1</v>
      </c>
      <c r="E21" s="7" t="n">
        <v>9</v>
      </c>
      <c r="F21" s="7" t="n">
        <v>22</v>
      </c>
      <c r="G21" s="7" t="n">
        <v>174.8</v>
      </c>
      <c r="H21" s="7" t="n">
        <v>89.7</v>
      </c>
      <c r="I21" s="7" t="n">
        <v>-13.5</v>
      </c>
      <c r="J21" s="7" t="n">
        <v>-23</v>
      </c>
      <c r="K21" s="7" t="n">
        <v>-1.4</v>
      </c>
      <c r="L21" s="8"/>
      <c r="M21" s="1" t="n">
        <v>6</v>
      </c>
      <c r="N21" s="7" t="n">
        <v>48</v>
      </c>
      <c r="O21" s="7" t="n">
        <v>342</v>
      </c>
      <c r="P21" s="9" t="n">
        <f aca="false">O21/$W21</f>
        <v>0.227091633466135</v>
      </c>
      <c r="Q21" s="7" t="n">
        <v>355</v>
      </c>
      <c r="R21" s="9" t="n">
        <f aca="false">Q21/$W21</f>
        <v>0.235723771580345</v>
      </c>
      <c r="S21" s="7" t="n">
        <v>386</v>
      </c>
      <c r="T21" s="9" t="n">
        <f aca="false">S21/$W21</f>
        <v>0.256308100929615</v>
      </c>
      <c r="U21" s="7" t="n">
        <v>423</v>
      </c>
      <c r="V21" s="9" t="n">
        <f aca="false">U21/$W21</f>
        <v>0.280876494023904</v>
      </c>
      <c r="W21" s="8" t="n">
        <f aca="false">SUM(O21,Q21,S21,U21)</f>
        <v>1506</v>
      </c>
      <c r="Y21" s="7" t="n">
        <v>59846</v>
      </c>
      <c r="Z21" s="9" t="n">
        <f aca="false">Y21/$AG21</f>
        <v>0.123931960223155</v>
      </c>
      <c r="AA21" s="7" t="n">
        <v>68686</v>
      </c>
      <c r="AB21" s="9" t="n">
        <f aca="false">AA21/$AG21</f>
        <v>0.142238255186438</v>
      </c>
      <c r="AC21" s="7" t="n">
        <v>109567</v>
      </c>
      <c r="AD21" s="9" t="n">
        <f aca="false">AC21/$AG21</f>
        <v>0.22689658600024</v>
      </c>
      <c r="AE21" s="7" t="n">
        <v>244795</v>
      </c>
      <c r="AF21" s="9" t="n">
        <f aca="false">AE21/$AG21</f>
        <v>0.506933198590167</v>
      </c>
      <c r="AG21" s="0" t="n">
        <f aca="false">SUM(Y21,AA21,AC21,AE21)</f>
        <v>482894</v>
      </c>
    </row>
    <row r="22" customFormat="false" ht="13.8" hidden="false" customHeight="false" outlineLevel="0" collapsed="false">
      <c r="A22" s="6"/>
      <c r="B22" s="1" t="n">
        <v>7</v>
      </c>
      <c r="C22" s="7" t="n">
        <v>49.6</v>
      </c>
      <c r="D22" s="7" t="n">
        <v>17.6</v>
      </c>
      <c r="E22" s="7" t="n">
        <v>9</v>
      </c>
      <c r="F22" s="7" t="n">
        <v>23</v>
      </c>
      <c r="G22" s="7" t="n">
        <v>182.8</v>
      </c>
      <c r="H22" s="7" t="n">
        <v>91.8</v>
      </c>
      <c r="I22" s="7" t="n">
        <v>-11.4</v>
      </c>
      <c r="J22" s="7" t="n">
        <v>-21.9</v>
      </c>
      <c r="K22" s="7" t="n">
        <v>-1.2</v>
      </c>
      <c r="L22" s="8"/>
      <c r="M22" s="1" t="n">
        <v>7</v>
      </c>
      <c r="N22" s="7" t="n">
        <v>49.6</v>
      </c>
      <c r="O22" s="7" t="n">
        <v>342</v>
      </c>
      <c r="P22" s="9" t="n">
        <f aca="false">O22/$W22</f>
        <v>0.225742574257426</v>
      </c>
      <c r="Q22" s="7" t="n">
        <v>364</v>
      </c>
      <c r="R22" s="9" t="n">
        <f aca="false">Q22/$W22</f>
        <v>0.24026402640264</v>
      </c>
      <c r="S22" s="7" t="n">
        <v>394</v>
      </c>
      <c r="T22" s="9" t="n">
        <f aca="false">S22/$W22</f>
        <v>0.26006600660066</v>
      </c>
      <c r="U22" s="7" t="n">
        <v>415</v>
      </c>
      <c r="V22" s="9" t="n">
        <f aca="false">U22/$W22</f>
        <v>0.273927392739274</v>
      </c>
      <c r="W22" s="8" t="n">
        <f aca="false">SUM(O22,Q22,S22,U22)</f>
        <v>1515</v>
      </c>
      <c r="Y22" s="7" t="n">
        <v>61384</v>
      </c>
      <c r="Z22" s="9" t="n">
        <f aca="false">Y22/$AG22</f>
        <v>0.165628296902699</v>
      </c>
      <c r="AA22" s="7" t="n">
        <v>66324</v>
      </c>
      <c r="AB22" s="9" t="n">
        <f aca="false">AA22/$AG22</f>
        <v>0.178957564899234</v>
      </c>
      <c r="AC22" s="7" t="n">
        <v>81820</v>
      </c>
      <c r="AD22" s="9" t="n">
        <f aca="false">AC22/$AG22</f>
        <v>0.220769373983104</v>
      </c>
      <c r="AE22" s="7" t="n">
        <v>161085</v>
      </c>
      <c r="AF22" s="9" t="n">
        <f aca="false">AE22/$AG22</f>
        <v>0.434644764214963</v>
      </c>
      <c r="AG22" s="0" t="n">
        <f aca="false">SUM(Y22,AA22,AC22,AE22)</f>
        <v>370613</v>
      </c>
    </row>
    <row r="23" customFormat="false" ht="13.8" hidden="false" customHeight="false" outlineLevel="0" collapsed="false">
      <c r="A23" s="6"/>
      <c r="B23" s="1" t="n">
        <v>8</v>
      </c>
      <c r="C23" s="7" t="s">
        <v>21</v>
      </c>
      <c r="D23" s="7" t="n">
        <v>51</v>
      </c>
      <c r="E23" s="7" t="n">
        <v>11</v>
      </c>
      <c r="F23" s="7" t="n">
        <v>31</v>
      </c>
      <c r="G23" s="7" t="n">
        <v>193</v>
      </c>
      <c r="H23" s="7" t="n">
        <v>103.9</v>
      </c>
      <c r="I23" s="7" t="n">
        <v>-5.1</v>
      </c>
      <c r="J23" s="7" t="n">
        <v>-28.1</v>
      </c>
      <c r="K23" s="7" t="n">
        <v>-1.2</v>
      </c>
      <c r="L23" s="8"/>
      <c r="M23" s="1" t="n">
        <v>8</v>
      </c>
      <c r="N23" s="7" t="s">
        <v>21</v>
      </c>
      <c r="O23" s="7" t="n">
        <v>428</v>
      </c>
      <c r="P23" s="9" t="n">
        <f aca="false">O23/$W23</f>
        <v>0.233624454148472</v>
      </c>
      <c r="Q23" s="7" t="n">
        <v>443</v>
      </c>
      <c r="R23" s="9" t="n">
        <f aca="false">Q23/$W23</f>
        <v>0.241812227074236</v>
      </c>
      <c r="S23" s="7" t="n">
        <v>466</v>
      </c>
      <c r="T23" s="9" t="n">
        <f aca="false">S23/$W23</f>
        <v>0.254366812227074</v>
      </c>
      <c r="U23" s="7" t="n">
        <v>495</v>
      </c>
      <c r="V23" s="9" t="n">
        <f aca="false">U23/$W23</f>
        <v>0.270196506550218</v>
      </c>
      <c r="W23" s="8" t="n">
        <f aca="false">SUM(O23,Q23,S23,U23)</f>
        <v>1832</v>
      </c>
      <c r="Y23" s="7" t="n">
        <v>61836</v>
      </c>
      <c r="Z23" s="9" t="n">
        <f aca="false">Y23/$AG23</f>
        <v>0.126736228533483</v>
      </c>
      <c r="AA23" s="7" t="n">
        <v>71984</v>
      </c>
      <c r="AB23" s="9" t="n">
        <f aca="false">AA23/$AG23</f>
        <v>0.147535103738182</v>
      </c>
      <c r="AC23" s="7" t="n">
        <v>100329</v>
      </c>
      <c r="AD23" s="9" t="n">
        <f aca="false">AC23/$AG23</f>
        <v>0.205629715255446</v>
      </c>
      <c r="AE23" s="7" t="n">
        <v>253762</v>
      </c>
      <c r="AF23" s="9" t="n">
        <f aca="false">AE23/$AG23</f>
        <v>0.52009895247289</v>
      </c>
      <c r="AG23" s="0" t="n">
        <f aca="false">SUM(Y23,AA23,AC23,AE23)</f>
        <v>487911</v>
      </c>
    </row>
    <row r="24" customFormat="false" ht="13.8" hidden="false" customHeight="false" outlineLevel="0" collapsed="false">
      <c r="D24" s="10"/>
      <c r="E24" s="8"/>
      <c r="F24" s="10"/>
    </row>
    <row r="25" customFormat="false" ht="42.5" hidden="false" customHeight="true" outlineLevel="0" collapsed="false">
      <c r="D25" s="10"/>
      <c r="E25" s="10"/>
      <c r="F25" s="10"/>
    </row>
    <row r="27" customFormat="false" ht="13.8" hidden="false" customHeight="false" outlineLevel="0" collapsed="false">
      <c r="C27" s="2" t="s">
        <v>0</v>
      </c>
      <c r="D27" s="2" t="s">
        <v>1</v>
      </c>
      <c r="E27" s="2" t="s">
        <v>2</v>
      </c>
      <c r="F27" s="2"/>
      <c r="G27" s="2" t="s">
        <v>3</v>
      </c>
      <c r="H27" s="2"/>
      <c r="I27" s="2" t="s">
        <v>4</v>
      </c>
      <c r="J27" s="2"/>
      <c r="K27" s="2"/>
      <c r="L27" s="3"/>
      <c r="M27" s="3"/>
      <c r="N27" s="3"/>
      <c r="O27" s="4" t="s">
        <v>5</v>
      </c>
      <c r="P27" s="4"/>
      <c r="Q27" s="4"/>
      <c r="R27" s="4"/>
      <c r="S27" s="4"/>
      <c r="T27" s="4"/>
      <c r="U27" s="4"/>
      <c r="V27" s="4"/>
      <c r="W27" s="5"/>
      <c r="Y27" s="4" t="s">
        <v>6</v>
      </c>
      <c r="Z27" s="4"/>
      <c r="AA27" s="4"/>
      <c r="AB27" s="4"/>
      <c r="AC27" s="4"/>
      <c r="AD27" s="4"/>
      <c r="AE27" s="4"/>
      <c r="AF27" s="4"/>
    </row>
    <row r="28" customFormat="false" ht="13.8" hidden="false" customHeight="false" outlineLevel="0" collapsed="false">
      <c r="C28" s="2"/>
      <c r="D28" s="2"/>
      <c r="E28" s="2" t="s">
        <v>7</v>
      </c>
      <c r="F28" s="2" t="s">
        <v>8</v>
      </c>
      <c r="G28" s="2" t="s">
        <v>9</v>
      </c>
      <c r="H28" s="2" t="s">
        <v>10</v>
      </c>
      <c r="I28" s="2" t="s">
        <v>11</v>
      </c>
      <c r="J28" s="2" t="s">
        <v>12</v>
      </c>
      <c r="K28" s="2" t="s">
        <v>13</v>
      </c>
      <c r="L28" s="3"/>
      <c r="M28" s="3"/>
      <c r="N28" s="3"/>
      <c r="O28" s="4" t="s">
        <v>14</v>
      </c>
      <c r="P28" s="4"/>
      <c r="Q28" s="4" t="s">
        <v>15</v>
      </c>
      <c r="R28" s="4"/>
      <c r="S28" s="2" t="s">
        <v>16</v>
      </c>
      <c r="T28" s="2"/>
      <c r="U28" s="4" t="s">
        <v>17</v>
      </c>
      <c r="V28" s="4"/>
      <c r="W28" s="5"/>
      <c r="Y28" s="4" t="s">
        <v>14</v>
      </c>
      <c r="Z28" s="4"/>
      <c r="AA28" s="4" t="s">
        <v>15</v>
      </c>
      <c r="AB28" s="4"/>
      <c r="AC28" s="2" t="s">
        <v>16</v>
      </c>
      <c r="AD28" s="2"/>
      <c r="AE28" s="4" t="s">
        <v>17</v>
      </c>
      <c r="AF28" s="4"/>
    </row>
    <row r="29" customFormat="false" ht="13.8" hidden="false" customHeight="false" outlineLevel="0" collapsed="false"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4" t="s">
        <v>18</v>
      </c>
      <c r="P29" s="4" t="s">
        <v>19</v>
      </c>
      <c r="Q29" s="4" t="s">
        <v>18</v>
      </c>
      <c r="R29" s="4" t="s">
        <v>19</v>
      </c>
      <c r="S29" s="4" t="s">
        <v>18</v>
      </c>
      <c r="T29" s="4" t="s">
        <v>19</v>
      </c>
      <c r="U29" s="4" t="s">
        <v>18</v>
      </c>
      <c r="V29" s="4" t="s">
        <v>19</v>
      </c>
      <c r="W29" s="5"/>
      <c r="Y29" s="4" t="s">
        <v>18</v>
      </c>
      <c r="Z29" s="4" t="s">
        <v>19</v>
      </c>
      <c r="AA29" s="4" t="s">
        <v>18</v>
      </c>
      <c r="AB29" s="4" t="s">
        <v>19</v>
      </c>
      <c r="AC29" s="4" t="s">
        <v>18</v>
      </c>
      <c r="AD29" s="4" t="s">
        <v>19</v>
      </c>
      <c r="AE29" s="4" t="s">
        <v>18</v>
      </c>
      <c r="AF29" s="4" t="s">
        <v>19</v>
      </c>
    </row>
    <row r="30" customFormat="false" ht="13.8" hidden="false" customHeight="false" outlineLevel="0" collapsed="false">
      <c r="A30" s="6" t="s">
        <v>23</v>
      </c>
      <c r="B30" s="1" t="n">
        <v>2</v>
      </c>
      <c r="C30" s="7" t="n">
        <v>40.2</v>
      </c>
      <c r="D30" s="7" t="n">
        <v>1.3</v>
      </c>
      <c r="E30" s="7" t="n">
        <v>10</v>
      </c>
      <c r="F30" s="7" t="n">
        <v>33</v>
      </c>
      <c r="G30" s="7" t="n">
        <v>202.8</v>
      </c>
      <c r="H30" s="7" t="n">
        <v>128.1</v>
      </c>
      <c r="I30" s="7" t="n">
        <v>-24</v>
      </c>
      <c r="J30" s="7" t="n">
        <v>-34.2</v>
      </c>
      <c r="K30" s="7" t="n">
        <v>-1.6</v>
      </c>
      <c r="L30" s="8"/>
      <c r="M30" s="1" t="n">
        <v>2</v>
      </c>
      <c r="N30" s="7" t="n">
        <v>40.2</v>
      </c>
      <c r="O30" s="7" t="n">
        <v>339</v>
      </c>
      <c r="P30" s="9" t="n">
        <f aca="false">O30/$W30</f>
        <v>0.225699067909454</v>
      </c>
      <c r="Q30" s="7" t="n">
        <v>348</v>
      </c>
      <c r="R30" s="9" t="n">
        <f aca="false">Q30/$W30</f>
        <v>0.231691078561917</v>
      </c>
      <c r="S30" s="7" t="n">
        <v>388</v>
      </c>
      <c r="T30" s="9" t="n">
        <f aca="false">S30/$W30</f>
        <v>0.25832223701731</v>
      </c>
      <c r="U30" s="7" t="n">
        <v>427</v>
      </c>
      <c r="V30" s="9" t="n">
        <f aca="false">U30/$W30</f>
        <v>0.284287616511318</v>
      </c>
      <c r="W30" s="8" t="n">
        <f aca="false">SUM(O30,Q30,S30,U30)</f>
        <v>1502</v>
      </c>
      <c r="Y30" s="7" t="n">
        <v>71175</v>
      </c>
      <c r="Z30" s="9" t="n">
        <f aca="false">Y30/$AG30</f>
        <v>0.149750363461543</v>
      </c>
      <c r="AA30" s="7" t="n">
        <v>57301</v>
      </c>
      <c r="AB30" s="9" t="n">
        <f aca="false">AA30/$AG30</f>
        <v>0.120559825454301</v>
      </c>
      <c r="AC30" s="7" t="n">
        <v>109594</v>
      </c>
      <c r="AD30" s="9" t="n">
        <f aca="false">AC30/$AG30</f>
        <v>0.230582948130724</v>
      </c>
      <c r="AE30" s="7" t="n">
        <v>237221</v>
      </c>
      <c r="AF30" s="9" t="n">
        <f aca="false">AE30/$AG30</f>
        <v>0.499106862953433</v>
      </c>
      <c r="AG30" s="0" t="n">
        <f aca="false">SUM(Y30,AA30,AC30,AE30)</f>
        <v>475291</v>
      </c>
    </row>
    <row r="31" customFormat="false" ht="13.8" hidden="false" customHeight="false" outlineLevel="0" collapsed="false">
      <c r="A31" s="6"/>
      <c r="B31" s="1" t="n">
        <v>3</v>
      </c>
      <c r="C31" s="7" t="n">
        <v>42.1</v>
      </c>
      <c r="D31" s="7" t="n">
        <v>1.2</v>
      </c>
      <c r="E31" s="7" t="n">
        <v>11</v>
      </c>
      <c r="F31" s="7" t="n">
        <v>27</v>
      </c>
      <c r="G31" s="7" t="n">
        <v>205.7</v>
      </c>
      <c r="H31" s="7" t="n">
        <v>122</v>
      </c>
      <c r="I31" s="7" t="n">
        <v>-23.7</v>
      </c>
      <c r="J31" s="7" t="n">
        <v>-34</v>
      </c>
      <c r="K31" s="7" t="n">
        <v>-1.7</v>
      </c>
      <c r="L31" s="8"/>
      <c r="M31" s="1" t="n">
        <v>3</v>
      </c>
      <c r="N31" s="7" t="n">
        <v>42.1</v>
      </c>
      <c r="O31" s="7" t="n">
        <v>337</v>
      </c>
      <c r="P31" s="9" t="n">
        <f aca="false">O31/$W31</f>
        <v>0.230980123372173</v>
      </c>
      <c r="Q31" s="7" t="n">
        <v>349</v>
      </c>
      <c r="R31" s="9" t="n">
        <f aca="false">Q31/$W31</f>
        <v>0.239204934886909</v>
      </c>
      <c r="S31" s="7" t="n">
        <v>371</v>
      </c>
      <c r="T31" s="9" t="n">
        <f aca="false">S31/$W31</f>
        <v>0.254283755997258</v>
      </c>
      <c r="U31" s="7" t="n">
        <v>402</v>
      </c>
      <c r="V31" s="9" t="n">
        <f aca="false">U31/$W31</f>
        <v>0.27553118574366</v>
      </c>
      <c r="W31" s="8" t="n">
        <f aca="false">SUM(O31,Q31,S31,U31)</f>
        <v>1459</v>
      </c>
      <c r="Y31" s="7" t="n">
        <v>79166</v>
      </c>
      <c r="Z31" s="9" t="n">
        <f aca="false">Y31/$AG31</f>
        <v>0.185700982151444</v>
      </c>
      <c r="AA31" s="7" t="n">
        <v>66451</v>
      </c>
      <c r="AB31" s="9" t="n">
        <f aca="false">AA31/$AG31</f>
        <v>0.155875198506248</v>
      </c>
      <c r="AC31" s="7" t="n">
        <v>96656</v>
      </c>
      <c r="AD31" s="9" t="n">
        <f aca="false">AC31/$AG31</f>
        <v>0.226727561463633</v>
      </c>
      <c r="AE31" s="7" t="n">
        <v>184036</v>
      </c>
      <c r="AF31" s="9" t="n">
        <f aca="false">AE31/$AG31</f>
        <v>0.431696257878675</v>
      </c>
      <c r="AG31" s="0" t="n">
        <f aca="false">SUM(Y31,AA31,AC31,AE31)</f>
        <v>426309</v>
      </c>
    </row>
    <row r="32" customFormat="false" ht="13.8" hidden="false" customHeight="false" outlineLevel="0" collapsed="false">
      <c r="A32" s="6"/>
      <c r="B32" s="1" t="n">
        <v>4</v>
      </c>
      <c r="C32" s="7" t="n">
        <v>43.4</v>
      </c>
      <c r="D32" s="7" t="n">
        <v>1.4</v>
      </c>
      <c r="E32" s="7" t="n">
        <v>10</v>
      </c>
      <c r="F32" s="7" t="n">
        <v>29</v>
      </c>
      <c r="G32" s="7" t="n">
        <v>203.1</v>
      </c>
      <c r="H32" s="7" t="n">
        <v>123.1</v>
      </c>
      <c r="I32" s="7" t="n">
        <v>-23.5</v>
      </c>
      <c r="J32" s="7" t="n">
        <v>-33</v>
      </c>
      <c r="K32" s="7" t="n">
        <v>-1.5</v>
      </c>
      <c r="L32" s="8"/>
      <c r="M32" s="1" t="n">
        <v>4</v>
      </c>
      <c r="N32" s="7" t="n">
        <v>43.4</v>
      </c>
      <c r="O32" s="7" t="n">
        <v>323</v>
      </c>
      <c r="P32" s="9" t="n">
        <f aca="false">O32/$W32</f>
        <v>0.22972972972973</v>
      </c>
      <c r="Q32" s="7" t="n">
        <v>331</v>
      </c>
      <c r="R32" s="9" t="n">
        <f aca="false">Q32/$W32</f>
        <v>0.235419630156472</v>
      </c>
      <c r="S32" s="7" t="n">
        <v>354</v>
      </c>
      <c r="T32" s="9" t="n">
        <f aca="false">S32/$W32</f>
        <v>0.251778093883357</v>
      </c>
      <c r="U32" s="7" t="n">
        <v>398</v>
      </c>
      <c r="V32" s="9" t="n">
        <f aca="false">U32/$W32</f>
        <v>0.283072546230441</v>
      </c>
      <c r="W32" s="8" t="n">
        <f aca="false">SUM(O32,Q32,S32,U32)</f>
        <v>1406</v>
      </c>
      <c r="Y32" s="7" t="n">
        <v>70458</v>
      </c>
      <c r="Z32" s="9" t="n">
        <f aca="false">Y32/$AG32</f>
        <v>0.161509049898223</v>
      </c>
      <c r="AA32" s="7" t="n">
        <v>64223</v>
      </c>
      <c r="AB32" s="9" t="n">
        <f aca="false">AA32/$AG32</f>
        <v>0.147216720764336</v>
      </c>
      <c r="AC32" s="7" t="n">
        <v>76254</v>
      </c>
      <c r="AD32" s="9" t="n">
        <f aca="false">AC32/$AG32</f>
        <v>0.174795070693734</v>
      </c>
      <c r="AE32" s="7" t="n">
        <v>225313</v>
      </c>
      <c r="AF32" s="9" t="n">
        <f aca="false">AE32/$AG32</f>
        <v>0.516479158643707</v>
      </c>
      <c r="AG32" s="0" t="n">
        <f aca="false">SUM(Y32,AA32,AC32,AE32)</f>
        <v>436248</v>
      </c>
    </row>
    <row r="33" customFormat="false" ht="13.8" hidden="false" customHeight="false" outlineLevel="0" collapsed="false">
      <c r="A33" s="6"/>
      <c r="B33" s="1" t="n">
        <v>5</v>
      </c>
      <c r="C33" s="7" t="n">
        <v>44.5</v>
      </c>
      <c r="D33" s="7" t="n">
        <v>1.4</v>
      </c>
      <c r="E33" s="7" t="n">
        <v>12</v>
      </c>
      <c r="F33" s="7" t="n">
        <v>36</v>
      </c>
      <c r="G33" s="7" t="n">
        <v>216.7</v>
      </c>
      <c r="H33" s="7" t="n">
        <v>131</v>
      </c>
      <c r="I33" s="7" t="n">
        <v>-22.7</v>
      </c>
      <c r="J33" s="7" t="n">
        <v>-32</v>
      </c>
      <c r="K33" s="7" t="n">
        <v>-1.5</v>
      </c>
      <c r="L33" s="8"/>
      <c r="M33" s="1" t="n">
        <v>5</v>
      </c>
      <c r="N33" s="7" t="n">
        <v>44.5</v>
      </c>
      <c r="O33" s="7" t="n">
        <v>368</v>
      </c>
      <c r="P33" s="9" t="n">
        <f aca="false">O33/$W33</f>
        <v>0.230432060112711</v>
      </c>
      <c r="Q33" s="7" t="n">
        <v>378</v>
      </c>
      <c r="R33" s="9" t="n">
        <f aca="false">Q33/$W33</f>
        <v>0.236693800876644</v>
      </c>
      <c r="S33" s="7" t="n">
        <v>399</v>
      </c>
      <c r="T33" s="9" t="n">
        <f aca="false">S33/$W33</f>
        <v>0.249843456480902</v>
      </c>
      <c r="U33" s="7" t="n">
        <v>452</v>
      </c>
      <c r="V33" s="9" t="n">
        <f aca="false">U33/$W33</f>
        <v>0.283030682529743</v>
      </c>
      <c r="W33" s="8" t="n">
        <f aca="false">SUM(O33,Q33,S33,U33)</f>
        <v>1597</v>
      </c>
      <c r="Y33" s="7" t="n">
        <v>89963</v>
      </c>
      <c r="Z33" s="9" t="n">
        <f aca="false">Y33/$AG33</f>
        <v>0.205849443863507</v>
      </c>
      <c r="AA33" s="7" t="n">
        <v>66831</v>
      </c>
      <c r="AB33" s="9" t="n">
        <f aca="false">AA33/$AG33</f>
        <v>0.152919802394785</v>
      </c>
      <c r="AC33" s="7" t="n">
        <v>76089</v>
      </c>
      <c r="AD33" s="9" t="n">
        <f aca="false">AC33/$AG33</f>
        <v>0.174103557397267</v>
      </c>
      <c r="AE33" s="7" t="n">
        <v>204150</v>
      </c>
      <c r="AF33" s="9" t="n">
        <f aca="false">AE33/$AG33</f>
        <v>0.467127196344441</v>
      </c>
      <c r="AG33" s="0" t="n">
        <f aca="false">SUM(Y33,AA33,AC33,AE33)</f>
        <v>437033</v>
      </c>
    </row>
    <row r="34" customFormat="false" ht="13.8" hidden="false" customHeight="false" outlineLevel="0" collapsed="false">
      <c r="A34" s="6"/>
      <c r="B34" s="1" t="n">
        <v>10</v>
      </c>
      <c r="C34" s="7" t="n">
        <v>48</v>
      </c>
      <c r="D34" s="7" t="n">
        <v>3.1</v>
      </c>
      <c r="E34" s="7" t="n">
        <v>9</v>
      </c>
      <c r="F34" s="7" t="n">
        <v>28</v>
      </c>
      <c r="G34" s="7" t="n">
        <v>209.8</v>
      </c>
      <c r="H34" s="7" t="n">
        <v>101.2</v>
      </c>
      <c r="I34" s="7" t="n">
        <v>-20</v>
      </c>
      <c r="J34" s="7" t="n">
        <v>-30.7</v>
      </c>
      <c r="K34" s="7" t="n">
        <v>-1.2</v>
      </c>
      <c r="L34" s="8"/>
      <c r="M34" s="1" t="n">
        <v>10</v>
      </c>
      <c r="N34" s="7" t="n">
        <v>48</v>
      </c>
      <c r="O34" s="7" t="n">
        <v>346</v>
      </c>
      <c r="P34" s="9" t="n">
        <f aca="false">O34/$W34</f>
        <v>0.228232189973615</v>
      </c>
      <c r="Q34" s="7" t="n">
        <v>358</v>
      </c>
      <c r="R34" s="9" t="n">
        <f aca="false">Q34/$W34</f>
        <v>0.236147757255937</v>
      </c>
      <c r="S34" s="7" t="n">
        <v>390</v>
      </c>
      <c r="T34" s="9" t="n">
        <f aca="false">S34/$W34</f>
        <v>0.257255936675462</v>
      </c>
      <c r="U34" s="7" t="n">
        <v>422</v>
      </c>
      <c r="V34" s="9" t="n">
        <f aca="false">U34/$W34</f>
        <v>0.278364116094987</v>
      </c>
      <c r="W34" s="8" t="n">
        <f aca="false">SUM(O34,Q34,S34,U34)</f>
        <v>1516</v>
      </c>
      <c r="Y34" s="7" t="n">
        <v>80951</v>
      </c>
      <c r="Z34" s="9" t="n">
        <f aca="false">Y34/$AG34</f>
        <v>0.188340045554695</v>
      </c>
      <c r="AA34" s="7" t="n">
        <v>73709</v>
      </c>
      <c r="AB34" s="9" t="n">
        <f aca="false">AA34/$AG34</f>
        <v>0.171490857652049</v>
      </c>
      <c r="AC34" s="7" t="n">
        <v>91229</v>
      </c>
      <c r="AD34" s="9" t="n">
        <f aca="false">AC34/$AG34</f>
        <v>0.212252770390844</v>
      </c>
      <c r="AE34" s="7" t="n">
        <v>183924</v>
      </c>
      <c r="AF34" s="9" t="n">
        <f aca="false">AE34/$AG34</f>
        <v>0.427916326402412</v>
      </c>
      <c r="AG34" s="0" t="n">
        <f aca="false">SUM(Y34,AA34,AC34,AE34)</f>
        <v>429813</v>
      </c>
    </row>
    <row r="35" customFormat="false" ht="13.8" hidden="false" customHeight="false" outlineLevel="0" collapsed="false">
      <c r="A35" s="6"/>
      <c r="B35" s="1" t="n">
        <v>11</v>
      </c>
      <c r="C35" s="7" t="n">
        <v>49.6</v>
      </c>
      <c r="D35" s="7" t="n">
        <v>5.7</v>
      </c>
      <c r="E35" s="7" t="n">
        <v>12</v>
      </c>
      <c r="F35" s="7" t="n">
        <v>32</v>
      </c>
      <c r="G35" s="7" t="n">
        <v>193.8</v>
      </c>
      <c r="H35" s="7" t="n">
        <v>121.1</v>
      </c>
      <c r="I35" s="7" t="n">
        <v>-17.1</v>
      </c>
      <c r="J35" s="7" t="n">
        <v>-30.2</v>
      </c>
      <c r="K35" s="7" t="n">
        <v>-1.2</v>
      </c>
      <c r="L35" s="8"/>
      <c r="M35" s="1" t="n">
        <v>11</v>
      </c>
      <c r="N35" s="7" t="n">
        <v>49.6</v>
      </c>
      <c r="O35" s="7" t="n">
        <v>354</v>
      </c>
      <c r="P35" s="9" t="n">
        <f aca="false">O35/$W35</f>
        <v>0.227360308285164</v>
      </c>
      <c r="Q35" s="7" t="n">
        <v>368</v>
      </c>
      <c r="R35" s="9" t="n">
        <f aca="false">Q35/$W35</f>
        <v>0.236351958895311</v>
      </c>
      <c r="S35" s="7" t="n">
        <v>412</v>
      </c>
      <c r="T35" s="9" t="n">
        <f aca="false">S35/$W35</f>
        <v>0.26461143224149</v>
      </c>
      <c r="U35" s="7" t="n">
        <v>423</v>
      </c>
      <c r="V35" s="9" t="n">
        <f aca="false">U35/$W35</f>
        <v>0.271676300578035</v>
      </c>
      <c r="W35" s="8" t="n">
        <f aca="false">SUM(O35,Q35,S35,U35)</f>
        <v>1557</v>
      </c>
      <c r="Y35" s="7" t="n">
        <v>83203</v>
      </c>
      <c r="Z35" s="9" t="n">
        <f aca="false">Y35/$AG35</f>
        <v>0.187175351334814</v>
      </c>
      <c r="AA35" s="7" t="n">
        <v>70557</v>
      </c>
      <c r="AB35" s="9" t="n">
        <f aca="false">AA35/$AG35</f>
        <v>0.15872662360889</v>
      </c>
      <c r="AC35" s="7" t="n">
        <v>92232</v>
      </c>
      <c r="AD35" s="9" t="n">
        <f aca="false">AC35/$AG35</f>
        <v>0.207487194023203</v>
      </c>
      <c r="AE35" s="7" t="n">
        <v>198527</v>
      </c>
      <c r="AF35" s="9" t="n">
        <f aca="false">AE35/$AG35</f>
        <v>0.446610831033094</v>
      </c>
      <c r="AG35" s="0" t="n">
        <f aca="false">SUM(Y35,AA35,AC35,AE35)</f>
        <v>444519</v>
      </c>
    </row>
    <row r="36" customFormat="false" ht="13.8" hidden="false" customHeight="false" outlineLevel="0" collapsed="false">
      <c r="A36" s="6"/>
      <c r="B36" s="1" t="n">
        <v>12</v>
      </c>
      <c r="C36" s="7" t="s">
        <v>21</v>
      </c>
      <c r="D36" s="7" t="n">
        <v>17.3</v>
      </c>
      <c r="E36" s="7" t="n">
        <v>13</v>
      </c>
      <c r="F36" s="7" t="n">
        <v>34</v>
      </c>
      <c r="G36" s="7" t="n">
        <v>190.4</v>
      </c>
      <c r="H36" s="7" t="n">
        <v>120.6</v>
      </c>
      <c r="I36" s="7" t="n">
        <v>-10.8</v>
      </c>
      <c r="J36" s="7" t="n">
        <v>-21.2</v>
      </c>
      <c r="K36" s="7" t="n">
        <v>-1.2</v>
      </c>
      <c r="L36" s="8"/>
      <c r="M36" s="1" t="n">
        <v>12</v>
      </c>
      <c r="N36" s="7" t="s">
        <v>21</v>
      </c>
      <c r="O36" s="7" t="n">
        <v>393</v>
      </c>
      <c r="P36" s="9" t="n">
        <f aca="false">O36/$W36</f>
        <v>0.228222996515679</v>
      </c>
      <c r="Q36" s="7" t="n">
        <v>414</v>
      </c>
      <c r="R36" s="9" t="n">
        <f aca="false">Q36/$W36</f>
        <v>0.240418118466899</v>
      </c>
      <c r="S36" s="7" t="n">
        <v>445</v>
      </c>
      <c r="T36" s="9" t="n">
        <f aca="false">S36/$W36</f>
        <v>0.258420441347271</v>
      </c>
      <c r="U36" s="7" t="n">
        <v>470</v>
      </c>
      <c r="V36" s="9" t="n">
        <f aca="false">U36/$W36</f>
        <v>0.272938443670151</v>
      </c>
      <c r="W36" s="8" t="n">
        <f aca="false">SUM(O36,Q36,S36,U36)</f>
        <v>1722</v>
      </c>
      <c r="Y36" s="7" t="n">
        <v>77852</v>
      </c>
      <c r="Z36" s="9" t="n">
        <f aca="false">Y36/$AG36</f>
        <v>0.171724903110821</v>
      </c>
      <c r="AA36" s="7" t="n">
        <v>70203</v>
      </c>
      <c r="AB36" s="9" t="n">
        <f aca="false">AA36/$AG36</f>
        <v>0.15485284094293</v>
      </c>
      <c r="AC36" s="7" t="n">
        <v>109850</v>
      </c>
      <c r="AD36" s="9" t="n">
        <f aca="false">AC36/$AG36</f>
        <v>0.242305664680723</v>
      </c>
      <c r="AE36" s="7" t="n">
        <v>195448</v>
      </c>
      <c r="AF36" s="9" t="n">
        <f aca="false">AE36/$AG36</f>
        <v>0.431116591265526</v>
      </c>
      <c r="AG36" s="0" t="n">
        <f aca="false">SUM(Y36,AA36,AC36,AE36)</f>
        <v>453353</v>
      </c>
    </row>
  </sheetData>
  <mergeCells count="69">
    <mergeCell ref="C1:C3"/>
    <mergeCell ref="D1:D3"/>
    <mergeCell ref="E1:F1"/>
    <mergeCell ref="G1:H1"/>
    <mergeCell ref="I1:K1"/>
    <mergeCell ref="O1:V1"/>
    <mergeCell ref="Y1:AF1"/>
    <mergeCell ref="E2:E3"/>
    <mergeCell ref="F2:F3"/>
    <mergeCell ref="G2:G3"/>
    <mergeCell ref="H2:H3"/>
    <mergeCell ref="I2:I3"/>
    <mergeCell ref="J2:J3"/>
    <mergeCell ref="K2:K3"/>
    <mergeCell ref="O2:P2"/>
    <mergeCell ref="Q2:R2"/>
    <mergeCell ref="S2:T2"/>
    <mergeCell ref="U2:V2"/>
    <mergeCell ref="Y2:Z2"/>
    <mergeCell ref="AA2:AB2"/>
    <mergeCell ref="AC2:AD2"/>
    <mergeCell ref="AE2:AF2"/>
    <mergeCell ref="A4:A10"/>
    <mergeCell ref="C14:C16"/>
    <mergeCell ref="D14:D16"/>
    <mergeCell ref="E14:F14"/>
    <mergeCell ref="G14:H14"/>
    <mergeCell ref="I14:K14"/>
    <mergeCell ref="O14:V14"/>
    <mergeCell ref="Y14:AF14"/>
    <mergeCell ref="E15:E16"/>
    <mergeCell ref="F15:F16"/>
    <mergeCell ref="G15:G16"/>
    <mergeCell ref="H15:H16"/>
    <mergeCell ref="I15:I16"/>
    <mergeCell ref="J15:J16"/>
    <mergeCell ref="K15:K16"/>
    <mergeCell ref="O15:P15"/>
    <mergeCell ref="Q15:R15"/>
    <mergeCell ref="S15:T15"/>
    <mergeCell ref="U15:V15"/>
    <mergeCell ref="Y15:Z15"/>
    <mergeCell ref="AA15:AB15"/>
    <mergeCell ref="AC15:AD15"/>
    <mergeCell ref="AE15:AF15"/>
    <mergeCell ref="A17:A23"/>
    <mergeCell ref="C27:C29"/>
    <mergeCell ref="D27:D29"/>
    <mergeCell ref="E27:F27"/>
    <mergeCell ref="G27:H27"/>
    <mergeCell ref="I27:K27"/>
    <mergeCell ref="O27:V27"/>
    <mergeCell ref="Y27:AF27"/>
    <mergeCell ref="E28:E29"/>
    <mergeCell ref="F28:F29"/>
    <mergeCell ref="G28:G29"/>
    <mergeCell ref="H28:H29"/>
    <mergeCell ref="I28:I29"/>
    <mergeCell ref="J28:J29"/>
    <mergeCell ref="K28:K29"/>
    <mergeCell ref="O28:P28"/>
    <mergeCell ref="Q28:R28"/>
    <mergeCell ref="S28:T28"/>
    <mergeCell ref="U28:V28"/>
    <mergeCell ref="Y28:Z28"/>
    <mergeCell ref="AA28:AB28"/>
    <mergeCell ref="AC28:AD28"/>
    <mergeCell ref="AE28:AF28"/>
    <mergeCell ref="A30:A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T37" activeCellId="0" sqref="T37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4.04"/>
    <col collapsed="false" customWidth="true" hidden="false" outlineLevel="0" max="2" min="2" style="0" width="4.4"/>
    <col collapsed="false" customWidth="true" hidden="true" outlineLevel="0" max="12" min="12" style="0" width="9.14"/>
    <col collapsed="false" customWidth="true" hidden="false" outlineLevel="0" max="13" min="13" style="0" width="3.79"/>
    <col collapsed="false" customWidth="true" hidden="true" outlineLevel="0" max="22" min="22" style="0" width="9.14"/>
    <col collapsed="false" customWidth="true" hidden="false" outlineLevel="0" max="1024" min="1014" style="0" width="9.14"/>
  </cols>
  <sheetData>
    <row r="1" customFormat="false" ht="13.8" hidden="false" customHeight="false" outlineLevel="0" collapsed="false">
      <c r="B1" s="3"/>
      <c r="C1" s="3"/>
      <c r="D1" s="4" t="s">
        <v>5</v>
      </c>
      <c r="E1" s="4"/>
      <c r="F1" s="4"/>
      <c r="G1" s="4"/>
      <c r="H1" s="4"/>
      <c r="I1" s="4"/>
      <c r="J1" s="4"/>
      <c r="K1" s="4"/>
      <c r="L1" s="5"/>
      <c r="N1" s="4" t="s">
        <v>6</v>
      </c>
      <c r="O1" s="4"/>
      <c r="P1" s="4"/>
      <c r="Q1" s="4"/>
      <c r="R1" s="4"/>
      <c r="S1" s="4"/>
      <c r="T1" s="4"/>
      <c r="U1" s="4"/>
    </row>
    <row r="2" customFormat="false" ht="13.8" hidden="false" customHeight="false" outlineLevel="0" collapsed="false">
      <c r="B2" s="3"/>
      <c r="C2" s="3"/>
      <c r="D2" s="4" t="s">
        <v>14</v>
      </c>
      <c r="E2" s="4"/>
      <c r="F2" s="4" t="s">
        <v>15</v>
      </c>
      <c r="G2" s="4"/>
      <c r="H2" s="2" t="s">
        <v>16</v>
      </c>
      <c r="I2" s="2"/>
      <c r="J2" s="4" t="s">
        <v>17</v>
      </c>
      <c r="K2" s="4"/>
      <c r="L2" s="5"/>
      <c r="N2" s="4" t="s">
        <v>14</v>
      </c>
      <c r="O2" s="4"/>
      <c r="P2" s="4" t="s">
        <v>15</v>
      </c>
      <c r="Q2" s="4"/>
      <c r="R2" s="2" t="s">
        <v>16</v>
      </c>
      <c r="S2" s="2"/>
      <c r="T2" s="4" t="s">
        <v>17</v>
      </c>
      <c r="U2" s="4"/>
    </row>
    <row r="3" customFormat="false" ht="13.8" hidden="false" customHeight="false" outlineLevel="0" collapsed="false">
      <c r="B3" s="3"/>
      <c r="C3" s="3"/>
      <c r="D3" s="4" t="s">
        <v>18</v>
      </c>
      <c r="E3" s="4" t="s">
        <v>19</v>
      </c>
      <c r="F3" s="4" t="s">
        <v>18</v>
      </c>
      <c r="G3" s="4" t="s">
        <v>19</v>
      </c>
      <c r="H3" s="4" t="s">
        <v>18</v>
      </c>
      <c r="I3" s="4" t="s">
        <v>19</v>
      </c>
      <c r="J3" s="4" t="s">
        <v>18</v>
      </c>
      <c r="K3" s="4" t="s">
        <v>19</v>
      </c>
      <c r="L3" s="5"/>
      <c r="N3" s="4" t="s">
        <v>18</v>
      </c>
      <c r="O3" s="4" t="s">
        <v>19</v>
      </c>
      <c r="P3" s="4" t="s">
        <v>18</v>
      </c>
      <c r="Q3" s="4" t="s">
        <v>19</v>
      </c>
      <c r="R3" s="4" t="s">
        <v>18</v>
      </c>
      <c r="S3" s="4" t="s">
        <v>19</v>
      </c>
      <c r="T3" s="4" t="s">
        <v>18</v>
      </c>
      <c r="U3" s="4" t="s">
        <v>19</v>
      </c>
    </row>
    <row r="4" customFormat="false" ht="13.8" hidden="false" customHeight="false" outlineLevel="0" collapsed="false">
      <c r="A4" s="6" t="s">
        <v>20</v>
      </c>
      <c r="B4" s="1" t="n">
        <v>10</v>
      </c>
      <c r="C4" s="7" t="n">
        <v>40.2</v>
      </c>
      <c r="D4" s="7" t="n">
        <v>333</v>
      </c>
      <c r="E4" s="9" t="n">
        <f aca="false">D4/$L$4</f>
        <v>0.245394252026529</v>
      </c>
      <c r="F4" s="7" t="n">
        <v>323</v>
      </c>
      <c r="G4" s="9" t="n">
        <f aca="false">F4/$L$4</f>
        <v>0.238025055268976</v>
      </c>
      <c r="H4" s="7" t="n">
        <v>345</v>
      </c>
      <c r="I4" s="9" t="n">
        <f aca="false">H4/$L4</f>
        <v>0.254237288135593</v>
      </c>
      <c r="J4" s="7" t="n">
        <v>356</v>
      </c>
      <c r="K4" s="9" t="n">
        <f aca="false">J4/$L$4</f>
        <v>0.262343404568902</v>
      </c>
      <c r="L4" s="8" t="n">
        <f aca="false">SUM(D4,F4,H4,J4)</f>
        <v>1357</v>
      </c>
      <c r="N4" s="7" t="n">
        <v>53679</v>
      </c>
      <c r="O4" s="9" t="n">
        <f aca="false">N4/$V4</f>
        <v>0.211822504587337</v>
      </c>
      <c r="P4" s="7" t="n">
        <v>46381</v>
      </c>
      <c r="Q4" s="9" t="n">
        <f aca="false">P4/$V4</f>
        <v>0.183023893613243</v>
      </c>
      <c r="R4" s="7" t="n">
        <v>57018</v>
      </c>
      <c r="S4" s="9" t="n">
        <f aca="false">R4/$V4</f>
        <v>0.224998520213878</v>
      </c>
      <c r="T4" s="7" t="n">
        <v>96337</v>
      </c>
      <c r="U4" s="9" t="n">
        <f aca="false">T4/$V4</f>
        <v>0.380155081585541</v>
      </c>
      <c r="V4" s="0" t="n">
        <f aca="false">SUM(N4,P4,R4,T4)</f>
        <v>253415</v>
      </c>
    </row>
    <row r="5" customFormat="false" ht="13.8" hidden="false" customHeight="false" outlineLevel="0" collapsed="false">
      <c r="A5" s="6"/>
      <c r="B5" s="1" t="n">
        <v>11</v>
      </c>
      <c r="C5" s="7" t="n">
        <v>42.1</v>
      </c>
      <c r="D5" s="7" t="n">
        <v>304</v>
      </c>
      <c r="E5" s="9" t="n">
        <f aca="false">D5/$L5</f>
        <v>0.235112142304718</v>
      </c>
      <c r="F5" s="7" t="n">
        <v>320</v>
      </c>
      <c r="G5" s="9" t="n">
        <f aca="false">F5/$L5</f>
        <v>0.247486465583913</v>
      </c>
      <c r="H5" s="7" t="n">
        <v>329</v>
      </c>
      <c r="I5" s="9" t="n">
        <f aca="false">H5/$L5</f>
        <v>0.254447022428461</v>
      </c>
      <c r="J5" s="7" t="n">
        <v>340</v>
      </c>
      <c r="K5" s="9" t="n">
        <f aca="false">J5/$L5</f>
        <v>0.262954369682908</v>
      </c>
      <c r="L5" s="8" t="n">
        <f aca="false">SUM(D5,F5,H5,J5)</f>
        <v>1293</v>
      </c>
      <c r="N5" s="7" t="n">
        <v>48176</v>
      </c>
      <c r="O5" s="9" t="n">
        <f aca="false">N5/$V5</f>
        <v>0.24044839513074</v>
      </c>
      <c r="P5" s="7" t="n">
        <v>42659</v>
      </c>
      <c r="Q5" s="9" t="n">
        <f aca="false">P5/$V5</f>
        <v>0.212912821485434</v>
      </c>
      <c r="R5" s="7" t="n">
        <v>42922</v>
      </c>
      <c r="S5" s="9" t="n">
        <f aca="false">R5/$V5</f>
        <v>0.214225465289805</v>
      </c>
      <c r="T5" s="7" t="n">
        <v>66602</v>
      </c>
      <c r="U5" s="9" t="n">
        <f aca="false">T5/$V5</f>
        <v>0.332413318094021</v>
      </c>
      <c r="V5" s="0" t="n">
        <f aca="false">SUM(N5,P5,R5,T5)</f>
        <v>200359</v>
      </c>
    </row>
    <row r="6" customFormat="false" ht="13.8" hidden="false" customHeight="false" outlineLevel="0" collapsed="false">
      <c r="A6" s="6"/>
      <c r="B6" s="1" t="n">
        <v>12</v>
      </c>
      <c r="C6" s="7" t="n">
        <v>43.4</v>
      </c>
      <c r="D6" s="7" t="n">
        <v>307</v>
      </c>
      <c r="E6" s="9" t="n">
        <f aca="false">D6/$L6</f>
        <v>0.236517719568567</v>
      </c>
      <c r="F6" s="7" t="n">
        <v>321</v>
      </c>
      <c r="G6" s="9" t="n">
        <f aca="false">F6/$L6</f>
        <v>0.247303543913713</v>
      </c>
      <c r="H6" s="7" t="n">
        <v>333</v>
      </c>
      <c r="I6" s="9" t="n">
        <f aca="false">H6/$L6</f>
        <v>0.256548536209553</v>
      </c>
      <c r="J6" s="7" t="n">
        <v>337</v>
      </c>
      <c r="K6" s="9" t="n">
        <f aca="false">J6/$L6</f>
        <v>0.259630200308166</v>
      </c>
      <c r="L6" s="8" t="n">
        <f aca="false">SUM(D6,F6,H6,J6)</f>
        <v>1298</v>
      </c>
      <c r="N6" s="7" t="n">
        <v>48557</v>
      </c>
      <c r="O6" s="9" t="n">
        <f aca="false">N6/$V6</f>
        <v>0.240761400429391</v>
      </c>
      <c r="P6" s="7" t="n">
        <v>41622</v>
      </c>
      <c r="Q6" s="9" t="n">
        <f aca="false">P6/$V6</f>
        <v>0.206375414639951</v>
      </c>
      <c r="R6" s="7" t="n">
        <v>44248</v>
      </c>
      <c r="S6" s="9" t="n">
        <f aca="false">R6/$V6</f>
        <v>0.219395976814871</v>
      </c>
      <c r="T6" s="7" t="n">
        <v>67254</v>
      </c>
      <c r="U6" s="9" t="n">
        <f aca="false">T6/$V6</f>
        <v>0.333467208115787</v>
      </c>
      <c r="V6" s="0" t="n">
        <f aca="false">SUM(N6,P6,R6,T6)</f>
        <v>201681</v>
      </c>
    </row>
    <row r="7" customFormat="false" ht="13.8" hidden="false" customHeight="false" outlineLevel="0" collapsed="false">
      <c r="A7" s="6"/>
      <c r="B7" s="1" t="n">
        <v>13</v>
      </c>
      <c r="C7" s="7" t="n">
        <v>44.5</v>
      </c>
      <c r="D7" s="7" t="n">
        <v>318</v>
      </c>
      <c r="E7" s="9" t="n">
        <f aca="false">D7/$L7</f>
        <v>0.238559639909977</v>
      </c>
      <c r="F7" s="7" t="n">
        <v>333</v>
      </c>
      <c r="G7" s="9" t="n">
        <f aca="false">F7/$L7</f>
        <v>0.249812453113278</v>
      </c>
      <c r="H7" s="7" t="n">
        <v>345</v>
      </c>
      <c r="I7" s="9" t="n">
        <f aca="false">H7/$L7</f>
        <v>0.258814703675919</v>
      </c>
      <c r="J7" s="7" t="n">
        <v>337</v>
      </c>
      <c r="K7" s="9" t="n">
        <f aca="false">J7/$L7</f>
        <v>0.252813203300825</v>
      </c>
      <c r="L7" s="8" t="n">
        <f aca="false">SUM(D7,F7,H7,J7)</f>
        <v>1333</v>
      </c>
      <c r="N7" s="7" t="n">
        <v>44381</v>
      </c>
      <c r="O7" s="9" t="n">
        <f aca="false">N7/$V7</f>
        <v>0.205799157902547</v>
      </c>
      <c r="P7" s="7" t="n">
        <v>45089</v>
      </c>
      <c r="Q7" s="9" t="n">
        <f aca="false">P7/$V7</f>
        <v>0.209082225066311</v>
      </c>
      <c r="R7" s="7" t="n">
        <v>61616</v>
      </c>
      <c r="S7" s="9" t="n">
        <f aca="false">R7/$V7</f>
        <v>0.28571958525773</v>
      </c>
      <c r="T7" s="7" t="n">
        <v>64566</v>
      </c>
      <c r="U7" s="9" t="n">
        <f aca="false">T7/$V7</f>
        <v>0.299399031773413</v>
      </c>
      <c r="V7" s="0" t="n">
        <f aca="false">SUM(N7,P7,R7,T7)</f>
        <v>215652</v>
      </c>
    </row>
    <row r="8" customFormat="false" ht="13.8" hidden="false" customHeight="false" outlineLevel="0" collapsed="false">
      <c r="A8" s="6"/>
      <c r="B8" s="1" t="n">
        <v>14</v>
      </c>
      <c r="C8" s="7" t="n">
        <v>48</v>
      </c>
      <c r="D8" s="7" t="n">
        <v>349</v>
      </c>
      <c r="E8" s="9" t="n">
        <f aca="false">D8/$L8</f>
        <v>0.237414965986395</v>
      </c>
      <c r="F8" s="7" t="n">
        <v>360</v>
      </c>
      <c r="G8" s="9" t="n">
        <f aca="false">F8/$L8</f>
        <v>0.244897959183673</v>
      </c>
      <c r="H8" s="7" t="n">
        <v>366</v>
      </c>
      <c r="I8" s="9" t="n">
        <f aca="false">H8/$L8</f>
        <v>0.248979591836735</v>
      </c>
      <c r="J8" s="7" t="n">
        <v>395</v>
      </c>
      <c r="K8" s="9" t="n">
        <f aca="false">J8/$L8</f>
        <v>0.268707482993197</v>
      </c>
      <c r="L8" s="8" t="n">
        <f aca="false">SUM(D8,F8,H8,J8)</f>
        <v>1470</v>
      </c>
      <c r="N8" s="7" t="n">
        <v>51413</v>
      </c>
      <c r="O8" s="9" t="n">
        <f aca="false">N8/$V8</f>
        <v>0.218099367077868</v>
      </c>
      <c r="P8" s="7" t="n">
        <v>49848</v>
      </c>
      <c r="Q8" s="9" t="n">
        <f aca="false">P8/$V8</f>
        <v>0.211460472061494</v>
      </c>
      <c r="R8" s="7" t="n">
        <v>52045</v>
      </c>
      <c r="S8" s="9" t="n">
        <f aca="false">R8/$V8</f>
        <v>0.220780377717069</v>
      </c>
      <c r="T8" s="7" t="n">
        <v>82426</v>
      </c>
      <c r="U8" s="9" t="n">
        <f aca="false">T8/$V8</f>
        <v>0.34965978314357</v>
      </c>
      <c r="V8" s="0" t="n">
        <f aca="false">SUM(N8,P8,R8,T8)</f>
        <v>235732</v>
      </c>
    </row>
    <row r="9" customFormat="false" ht="13.8" hidden="false" customHeight="false" outlineLevel="0" collapsed="false">
      <c r="A9" s="6"/>
      <c r="B9" s="1" t="n">
        <v>15</v>
      </c>
      <c r="C9" s="7" t="n">
        <v>49.6</v>
      </c>
      <c r="D9" s="7" t="n">
        <v>387</v>
      </c>
      <c r="E9" s="9" t="n">
        <f aca="false">D9/$L9</f>
        <v>0.239184177997528</v>
      </c>
      <c r="F9" s="7" t="n">
        <v>402</v>
      </c>
      <c r="G9" s="9" t="n">
        <f aca="false">F9/$L9</f>
        <v>0.248454882571075</v>
      </c>
      <c r="H9" s="7" t="n">
        <v>399</v>
      </c>
      <c r="I9" s="9" t="n">
        <f aca="false">H9/$L9</f>
        <v>0.246600741656366</v>
      </c>
      <c r="J9" s="7" t="n">
        <v>430</v>
      </c>
      <c r="K9" s="9" t="n">
        <f aca="false">J9/$L9</f>
        <v>0.265760197775031</v>
      </c>
      <c r="L9" s="8" t="n">
        <f aca="false">SUM(D9,F9,H9,J9)</f>
        <v>1618</v>
      </c>
      <c r="N9" s="7" t="n">
        <v>54036</v>
      </c>
      <c r="O9" s="9" t="n">
        <f aca="false">N9/$V9</f>
        <v>0.224826811458528</v>
      </c>
      <c r="P9" s="7" t="n">
        <v>52256</v>
      </c>
      <c r="Q9" s="9" t="n">
        <f aca="false">P9/$V9</f>
        <v>0.217420790946348</v>
      </c>
      <c r="R9" s="7" t="n">
        <v>52789</v>
      </c>
      <c r="S9" s="9" t="n">
        <f aca="false">R9/$V9</f>
        <v>0.219638436414321</v>
      </c>
      <c r="T9" s="7" t="n">
        <v>81264</v>
      </c>
      <c r="U9" s="9" t="n">
        <f aca="false">T9/$V9</f>
        <v>0.338113961180803</v>
      </c>
      <c r="V9" s="0" t="n">
        <f aca="false">SUM(N9,P9,R9,T9)</f>
        <v>240345</v>
      </c>
    </row>
    <row r="10" customFormat="false" ht="13.8" hidden="false" customHeight="false" outlineLevel="0" collapsed="false">
      <c r="A10" s="6"/>
      <c r="B10" s="1" t="n">
        <v>16</v>
      </c>
      <c r="C10" s="7" t="s">
        <v>21</v>
      </c>
      <c r="D10" s="7" t="n">
        <v>372</v>
      </c>
      <c r="E10" s="9" t="n">
        <f aca="false">D10/$L10</f>
        <v>0.238003838771593</v>
      </c>
      <c r="F10" s="7" t="n">
        <v>379</v>
      </c>
      <c r="G10" s="9" t="n">
        <f aca="false">F10/$L10</f>
        <v>0.242482405630198</v>
      </c>
      <c r="H10" s="7" t="n">
        <v>400</v>
      </c>
      <c r="I10" s="9" t="n">
        <f aca="false">H10/$L10</f>
        <v>0.255918106206014</v>
      </c>
      <c r="J10" s="7" t="n">
        <v>412</v>
      </c>
      <c r="K10" s="9" t="n">
        <f aca="false">J10/$L10</f>
        <v>0.263595649392194</v>
      </c>
      <c r="L10" s="8" t="n">
        <f aca="false">SUM(D10,F10,H10,J10)</f>
        <v>1563</v>
      </c>
      <c r="N10" s="7" t="n">
        <v>50664</v>
      </c>
      <c r="O10" s="9" t="n">
        <f aca="false">N10/$V10</f>
        <v>0.225491025133188</v>
      </c>
      <c r="P10" s="7" t="n">
        <v>47331</v>
      </c>
      <c r="Q10" s="9" t="n">
        <f aca="false">P10/$V10</f>
        <v>0.210656792013637</v>
      </c>
      <c r="R10" s="7" t="n">
        <v>49187</v>
      </c>
      <c r="S10" s="9" t="n">
        <f aca="false">R10/$V10</f>
        <v>0.218917319067308</v>
      </c>
      <c r="T10" s="7" t="n">
        <v>77501</v>
      </c>
      <c r="U10" s="9" t="n">
        <f aca="false">T10/$V10</f>
        <v>0.344934863785867</v>
      </c>
      <c r="V10" s="0" t="n">
        <f aca="false">SUM(N10,P10,R10,T10)</f>
        <v>224683</v>
      </c>
    </row>
    <row r="12" customFormat="false" ht="42.5" hidden="false" customHeight="true" outlineLevel="0" collapsed="false"/>
    <row r="14" customFormat="false" ht="13.8" hidden="false" customHeight="false" outlineLevel="0" collapsed="false">
      <c r="B14" s="3"/>
      <c r="C14" s="3"/>
      <c r="D14" s="4" t="s">
        <v>5</v>
      </c>
      <c r="E14" s="4"/>
      <c r="F14" s="4"/>
      <c r="G14" s="4"/>
      <c r="H14" s="4"/>
      <c r="I14" s="4"/>
      <c r="J14" s="4"/>
      <c r="K14" s="4"/>
      <c r="L14" s="5"/>
      <c r="N14" s="4" t="s">
        <v>6</v>
      </c>
      <c r="O14" s="4"/>
      <c r="P14" s="4"/>
      <c r="Q14" s="4"/>
      <c r="R14" s="4"/>
      <c r="S14" s="4"/>
      <c r="T14" s="4"/>
      <c r="U14" s="4"/>
    </row>
    <row r="15" customFormat="false" ht="13.8" hidden="false" customHeight="false" outlineLevel="0" collapsed="false">
      <c r="B15" s="3"/>
      <c r="C15" s="3"/>
      <c r="D15" s="4" t="s">
        <v>14</v>
      </c>
      <c r="E15" s="4"/>
      <c r="F15" s="4" t="s">
        <v>15</v>
      </c>
      <c r="G15" s="4"/>
      <c r="H15" s="2" t="s">
        <v>16</v>
      </c>
      <c r="I15" s="2"/>
      <c r="J15" s="4" t="s">
        <v>17</v>
      </c>
      <c r="K15" s="4"/>
      <c r="L15" s="5"/>
      <c r="N15" s="4" t="s">
        <v>14</v>
      </c>
      <c r="O15" s="4"/>
      <c r="P15" s="4" t="s">
        <v>15</v>
      </c>
      <c r="Q15" s="4"/>
      <c r="R15" s="2" t="s">
        <v>16</v>
      </c>
      <c r="S15" s="2"/>
      <c r="T15" s="4" t="s">
        <v>17</v>
      </c>
      <c r="U15" s="4"/>
    </row>
    <row r="16" customFormat="false" ht="13.8" hidden="false" customHeight="false" outlineLevel="0" collapsed="false">
      <c r="B16" s="3"/>
      <c r="C16" s="3"/>
      <c r="D16" s="4" t="s">
        <v>18</v>
      </c>
      <c r="E16" s="4" t="s">
        <v>19</v>
      </c>
      <c r="F16" s="4" t="s">
        <v>18</v>
      </c>
      <c r="G16" s="4" t="s">
        <v>19</v>
      </c>
      <c r="H16" s="4" t="s">
        <v>18</v>
      </c>
      <c r="I16" s="4" t="s">
        <v>19</v>
      </c>
      <c r="J16" s="4" t="s">
        <v>18</v>
      </c>
      <c r="K16" s="4" t="s">
        <v>19</v>
      </c>
      <c r="L16" s="5"/>
      <c r="N16" s="4" t="s">
        <v>18</v>
      </c>
      <c r="O16" s="4" t="s">
        <v>19</v>
      </c>
      <c r="P16" s="4" t="s">
        <v>18</v>
      </c>
      <c r="Q16" s="4" t="s">
        <v>19</v>
      </c>
      <c r="R16" s="4" t="s">
        <v>18</v>
      </c>
      <c r="S16" s="4" t="s">
        <v>19</v>
      </c>
      <c r="T16" s="4" t="s">
        <v>18</v>
      </c>
      <c r="U16" s="4" t="s">
        <v>19</v>
      </c>
    </row>
    <row r="17" customFormat="false" ht="13.8" hidden="false" customHeight="false" outlineLevel="0" collapsed="false">
      <c r="A17" s="6" t="s">
        <v>22</v>
      </c>
      <c r="B17" s="1" t="n">
        <v>2</v>
      </c>
      <c r="C17" s="7" t="n">
        <v>40.2</v>
      </c>
      <c r="D17" s="7" t="n">
        <v>345</v>
      </c>
      <c r="E17" s="9" t="n">
        <f aca="false">D17/$L17</f>
        <v>0.227572559366755</v>
      </c>
      <c r="F17" s="7" t="n">
        <v>375</v>
      </c>
      <c r="G17" s="9" t="n">
        <f aca="false">F17/$L17</f>
        <v>0.247361477572559</v>
      </c>
      <c r="H17" s="7" t="n">
        <v>388</v>
      </c>
      <c r="I17" s="9" t="n">
        <f aca="false">H17/$L17</f>
        <v>0.255936675461741</v>
      </c>
      <c r="J17" s="7" t="n">
        <v>408</v>
      </c>
      <c r="K17" s="9" t="n">
        <f aca="false">J17/$L17</f>
        <v>0.269129287598945</v>
      </c>
      <c r="L17" s="8" t="n">
        <f aca="false">SUM(D17,F17,H17,J17)</f>
        <v>1516</v>
      </c>
      <c r="N17" s="7" t="n">
        <v>38391</v>
      </c>
      <c r="O17" s="9" t="n">
        <f aca="false">N17/$V17</f>
        <v>0.139193647801022</v>
      </c>
      <c r="P17" s="7" t="n">
        <v>53654</v>
      </c>
      <c r="Q17" s="9" t="n">
        <f aca="false">P17/$V17</f>
        <v>0.194532468003336</v>
      </c>
      <c r="R17" s="7" t="n">
        <v>65968</v>
      </c>
      <c r="S17" s="9" t="n">
        <f aca="false">R17/$V17</f>
        <v>0.239179145063631</v>
      </c>
      <c r="T17" s="7" t="n">
        <v>117797</v>
      </c>
      <c r="U17" s="9" t="n">
        <f aca="false">T17/$V17</f>
        <v>0.427094739132011</v>
      </c>
      <c r="V17" s="0" t="n">
        <f aca="false">SUM(N17,P17,R17,T17)</f>
        <v>275810</v>
      </c>
    </row>
    <row r="18" customFormat="false" ht="13.8" hidden="false" customHeight="false" outlineLevel="0" collapsed="false">
      <c r="A18" s="6"/>
      <c r="B18" s="1" t="n">
        <v>3</v>
      </c>
      <c r="C18" s="7" t="n">
        <v>42.1</v>
      </c>
      <c r="D18" s="7" t="n">
        <v>325</v>
      </c>
      <c r="E18" s="9" t="n">
        <f aca="false">D18/$L18</f>
        <v>0.222908093278464</v>
      </c>
      <c r="F18" s="7" t="n">
        <v>365</v>
      </c>
      <c r="G18" s="9" t="n">
        <f aca="false">F18/$L18</f>
        <v>0.250342935528121</v>
      </c>
      <c r="H18" s="7" t="n">
        <v>381</v>
      </c>
      <c r="I18" s="9" t="n">
        <f aca="false">H18/$L18</f>
        <v>0.261316872427984</v>
      </c>
      <c r="J18" s="7" t="n">
        <v>387</v>
      </c>
      <c r="K18" s="9" t="n">
        <f aca="false">J18/$L18</f>
        <v>0.265432098765432</v>
      </c>
      <c r="L18" s="8" t="n">
        <f aca="false">SUM(D18,F18,H18,J18)</f>
        <v>1458</v>
      </c>
      <c r="N18" s="7" t="n">
        <v>35607</v>
      </c>
      <c r="O18" s="9" t="n">
        <f aca="false">N18/$V18</f>
        <v>0.127582500268731</v>
      </c>
      <c r="P18" s="7" t="n">
        <v>52780</v>
      </c>
      <c r="Q18" s="9" t="n">
        <f aca="false">P18/$V18</f>
        <v>0.1891146225232</v>
      </c>
      <c r="R18" s="7" t="n">
        <v>69925</v>
      </c>
      <c r="S18" s="9" t="n">
        <f aca="false">R18/$V18</f>
        <v>0.250546418717976</v>
      </c>
      <c r="T18" s="7" t="n">
        <v>120778</v>
      </c>
      <c r="U18" s="9" t="n">
        <f aca="false">T18/$V18</f>
        <v>0.432756458490093</v>
      </c>
      <c r="V18" s="0" t="n">
        <f aca="false">SUM(N18,P18,R18,T18)</f>
        <v>279090</v>
      </c>
    </row>
    <row r="19" customFormat="false" ht="13.8" hidden="false" customHeight="false" outlineLevel="0" collapsed="false">
      <c r="A19" s="6"/>
      <c r="B19" s="1" t="n">
        <v>4</v>
      </c>
      <c r="C19" s="7" t="n">
        <v>43.4</v>
      </c>
      <c r="D19" s="7" t="n">
        <v>270</v>
      </c>
      <c r="E19" s="9" t="n">
        <f aca="false">D19/$L19</f>
        <v>0.219155844155844</v>
      </c>
      <c r="F19" s="7" t="n">
        <v>298</v>
      </c>
      <c r="G19" s="9" t="n">
        <f aca="false">F19/$L19</f>
        <v>0.241883116883117</v>
      </c>
      <c r="H19" s="7" t="n">
        <v>321</v>
      </c>
      <c r="I19" s="9" t="n">
        <f aca="false">H19/$L19</f>
        <v>0.260551948051948</v>
      </c>
      <c r="J19" s="7" t="n">
        <v>343</v>
      </c>
      <c r="K19" s="9" t="n">
        <f aca="false">J19/$L19</f>
        <v>0.278409090909091</v>
      </c>
      <c r="L19" s="8" t="n">
        <f aca="false">SUM(D19,F19,H19,J19)</f>
        <v>1232</v>
      </c>
      <c r="N19" s="7" t="n">
        <v>32045</v>
      </c>
      <c r="O19" s="9" t="n">
        <f aca="false">N19/$V19</f>
        <v>0.123451796205336</v>
      </c>
      <c r="P19" s="7" t="n">
        <v>44041</v>
      </c>
      <c r="Q19" s="9" t="n">
        <f aca="false">P19/$V19</f>
        <v>0.169665799865164</v>
      </c>
      <c r="R19" s="7" t="n">
        <v>63084</v>
      </c>
      <c r="S19" s="9" t="n">
        <f aca="false">R19/$V19</f>
        <v>0.243028026581913</v>
      </c>
      <c r="T19" s="7" t="n">
        <v>120405</v>
      </c>
      <c r="U19" s="9" t="n">
        <f aca="false">T19/$V19</f>
        <v>0.463854377347587</v>
      </c>
      <c r="V19" s="0" t="n">
        <f aca="false">SUM(N19,P19,R19,T19)</f>
        <v>259575</v>
      </c>
    </row>
    <row r="20" customFormat="false" ht="13.8" hidden="false" customHeight="false" outlineLevel="0" collapsed="false">
      <c r="A20" s="6"/>
      <c r="B20" s="1" t="n">
        <v>5</v>
      </c>
      <c r="C20" s="7" t="n">
        <v>44.5</v>
      </c>
      <c r="D20" s="7" t="n">
        <v>275</v>
      </c>
      <c r="E20" s="9" t="n">
        <f aca="false">D20/$L20</f>
        <v>0.211864406779661</v>
      </c>
      <c r="F20" s="7" t="n">
        <v>315</v>
      </c>
      <c r="G20" s="9" t="n">
        <f aca="false">F20/$L20</f>
        <v>0.242681047765794</v>
      </c>
      <c r="H20" s="7" t="n">
        <v>338</v>
      </c>
      <c r="I20" s="9" t="n">
        <f aca="false">H20/$L20</f>
        <v>0.26040061633282</v>
      </c>
      <c r="J20" s="7" t="n">
        <v>370</v>
      </c>
      <c r="K20" s="9" t="n">
        <f aca="false">J20/$L20</f>
        <v>0.285053929121726</v>
      </c>
      <c r="L20" s="8" t="n">
        <f aca="false">SUM(D20,F20,H20,J20)</f>
        <v>1298</v>
      </c>
      <c r="N20" s="7" t="n">
        <v>34714</v>
      </c>
      <c r="O20" s="9" t="n">
        <f aca="false">N20/$V20</f>
        <v>0.0972383676144751</v>
      </c>
      <c r="P20" s="7" t="n">
        <v>46596</v>
      </c>
      <c r="Q20" s="9" t="n">
        <f aca="false">P20/$V20</f>
        <v>0.130521374009451</v>
      </c>
      <c r="R20" s="7" t="n">
        <v>96634</v>
      </c>
      <c r="S20" s="9" t="n">
        <f aca="false">R20/$V20</f>
        <v>0.270684231608492</v>
      </c>
      <c r="T20" s="7" t="n">
        <v>179055</v>
      </c>
      <c r="U20" s="9" t="n">
        <f aca="false">T20/$V20</f>
        <v>0.501556026767582</v>
      </c>
      <c r="V20" s="0" t="n">
        <f aca="false">SUM(N20,P20,R20,T20)</f>
        <v>356999</v>
      </c>
    </row>
    <row r="21" customFormat="false" ht="13.8" hidden="false" customHeight="false" outlineLevel="0" collapsed="false">
      <c r="A21" s="6"/>
      <c r="B21" s="1" t="n">
        <v>6</v>
      </c>
      <c r="C21" s="7" t="n">
        <v>48</v>
      </c>
      <c r="D21" s="7" t="n">
        <v>288</v>
      </c>
      <c r="E21" s="9" t="n">
        <f aca="false">D21/$L21</f>
        <v>0.218844984802432</v>
      </c>
      <c r="F21" s="7" t="n">
        <v>321</v>
      </c>
      <c r="G21" s="9" t="n">
        <f aca="false">F21/$L21</f>
        <v>0.243920972644377</v>
      </c>
      <c r="H21" s="7" t="n">
        <v>339</v>
      </c>
      <c r="I21" s="9" t="n">
        <f aca="false">H21/$L21</f>
        <v>0.257598784194529</v>
      </c>
      <c r="J21" s="7" t="n">
        <v>368</v>
      </c>
      <c r="K21" s="9" t="n">
        <f aca="false">J21/$L21</f>
        <v>0.279635258358663</v>
      </c>
      <c r="L21" s="8" t="n">
        <f aca="false">SUM(D21,F21,H21,J21)</f>
        <v>1316</v>
      </c>
      <c r="N21" s="7" t="n">
        <v>33328</v>
      </c>
      <c r="O21" s="9" t="n">
        <f aca="false">N21/$V21</f>
        <v>0.0882517271420136</v>
      </c>
      <c r="P21" s="7" t="n">
        <v>47237</v>
      </c>
      <c r="Q21" s="9" t="n">
        <f aca="false">P21/$V21</f>
        <v>0.125082418237137</v>
      </c>
      <c r="R21" s="7" t="n">
        <v>87144</v>
      </c>
      <c r="S21" s="9" t="n">
        <f aca="false">R21/$V21</f>
        <v>0.23075517613009</v>
      </c>
      <c r="T21" s="7" t="n">
        <v>209938</v>
      </c>
      <c r="U21" s="9" t="n">
        <f aca="false">T21/$V21</f>
        <v>0.55591067849076</v>
      </c>
      <c r="V21" s="0" t="n">
        <f aca="false">SUM(N21,P21,R21,T21)</f>
        <v>377647</v>
      </c>
    </row>
    <row r="22" customFormat="false" ht="13.8" hidden="false" customHeight="false" outlineLevel="0" collapsed="false">
      <c r="A22" s="6"/>
      <c r="B22" s="1" t="n">
        <v>7</v>
      </c>
      <c r="C22" s="7" t="n">
        <v>49.6</v>
      </c>
      <c r="D22" s="7" t="n">
        <v>299</v>
      </c>
      <c r="E22" s="9" t="n">
        <f aca="false">D22/$L22</f>
        <v>0.221481481481481</v>
      </c>
      <c r="F22" s="7" t="n">
        <v>329</v>
      </c>
      <c r="G22" s="9" t="n">
        <f aca="false">F22/$L22</f>
        <v>0.243703703703704</v>
      </c>
      <c r="H22" s="7" t="n">
        <v>355</v>
      </c>
      <c r="I22" s="9" t="n">
        <f aca="false">H22/$L22</f>
        <v>0.262962962962963</v>
      </c>
      <c r="J22" s="7" t="n">
        <v>367</v>
      </c>
      <c r="K22" s="9" t="n">
        <f aca="false">J22/$L22</f>
        <v>0.271851851851852</v>
      </c>
      <c r="L22" s="8" t="n">
        <f aca="false">SUM(D22,F22,H22,J22)</f>
        <v>1350</v>
      </c>
      <c r="N22" s="7" t="n">
        <v>39291</v>
      </c>
      <c r="O22" s="9" t="n">
        <f aca="false">N22/$V22</f>
        <v>0.138266799921173</v>
      </c>
      <c r="P22" s="7" t="n">
        <v>48706</v>
      </c>
      <c r="Q22" s="9" t="n">
        <f aca="false">P22/$V22</f>
        <v>0.171398609273388</v>
      </c>
      <c r="R22" s="7" t="n">
        <v>61985</v>
      </c>
      <c r="S22" s="9" t="n">
        <f aca="false">R22/$V22</f>
        <v>0.218128008783536</v>
      </c>
      <c r="T22" s="7" t="n">
        <v>134186</v>
      </c>
      <c r="U22" s="9" t="n">
        <f aca="false">T22/$V22</f>
        <v>0.472206582021903</v>
      </c>
      <c r="V22" s="0" t="n">
        <f aca="false">SUM(N22,P22,R22,T22)</f>
        <v>284168</v>
      </c>
    </row>
    <row r="23" customFormat="false" ht="13.8" hidden="false" customHeight="false" outlineLevel="0" collapsed="false">
      <c r="A23" s="6"/>
      <c r="B23" s="1" t="n">
        <v>8</v>
      </c>
      <c r="C23" s="7" t="s">
        <v>21</v>
      </c>
      <c r="D23" s="7" t="n">
        <v>375</v>
      </c>
      <c r="E23" s="9" t="n">
        <f aca="false">D23/$L23</f>
        <v>0.223613595706619</v>
      </c>
      <c r="F23" s="7" t="n">
        <v>410</v>
      </c>
      <c r="G23" s="9" t="n">
        <f aca="false">F23/$L23</f>
        <v>0.24448419797257</v>
      </c>
      <c r="H23" s="7" t="n">
        <v>434</v>
      </c>
      <c r="I23" s="9" t="n">
        <f aca="false">H23/$L23</f>
        <v>0.258795468097794</v>
      </c>
      <c r="J23" s="7" t="n">
        <v>458</v>
      </c>
      <c r="K23" s="9" t="n">
        <f aca="false">J23/$L23</f>
        <v>0.273106738223017</v>
      </c>
      <c r="L23" s="8" t="n">
        <f aca="false">SUM(D23,F23,H23,J23)</f>
        <v>1677</v>
      </c>
      <c r="N23" s="7" t="n">
        <v>38265</v>
      </c>
      <c r="O23" s="9" t="n">
        <f aca="false">N23/$V23</f>
        <v>0.096199292049637</v>
      </c>
      <c r="P23" s="7" t="n">
        <v>53075</v>
      </c>
      <c r="Q23" s="9" t="n">
        <f aca="false">P23/$V23</f>
        <v>0.133432050843708</v>
      </c>
      <c r="R23" s="7" t="n">
        <v>80501</v>
      </c>
      <c r="S23" s="9" t="n">
        <f aca="false">R23/$V23</f>
        <v>0.202381790390378</v>
      </c>
      <c r="T23" s="7" t="n">
        <v>225927</v>
      </c>
      <c r="U23" s="9" t="n">
        <f aca="false">T23/$V23</f>
        <v>0.567986866716277</v>
      </c>
      <c r="V23" s="0" t="n">
        <f aca="false">SUM(N23,P23,R23,T23)</f>
        <v>397768</v>
      </c>
    </row>
    <row r="25" customFormat="false" ht="42.5" hidden="false" customHeight="true" outlineLevel="0" collapsed="false"/>
    <row r="27" customFormat="false" ht="13.8" hidden="false" customHeight="false" outlineLevel="0" collapsed="false">
      <c r="B27" s="3"/>
      <c r="C27" s="3"/>
      <c r="D27" s="4" t="s">
        <v>5</v>
      </c>
      <c r="E27" s="4"/>
      <c r="F27" s="4"/>
      <c r="G27" s="4"/>
      <c r="H27" s="4"/>
      <c r="I27" s="4"/>
      <c r="J27" s="4"/>
      <c r="K27" s="4"/>
      <c r="L27" s="5"/>
      <c r="N27" s="4" t="s">
        <v>6</v>
      </c>
      <c r="O27" s="4"/>
      <c r="P27" s="4"/>
      <c r="Q27" s="4"/>
      <c r="R27" s="4"/>
      <c r="S27" s="4"/>
      <c r="T27" s="4"/>
      <c r="U27" s="4"/>
    </row>
    <row r="28" customFormat="false" ht="13.8" hidden="false" customHeight="false" outlineLevel="0" collapsed="false">
      <c r="B28" s="3"/>
      <c r="C28" s="3"/>
      <c r="D28" s="4" t="s">
        <v>14</v>
      </c>
      <c r="E28" s="4"/>
      <c r="F28" s="4" t="s">
        <v>15</v>
      </c>
      <c r="G28" s="4"/>
      <c r="H28" s="2" t="s">
        <v>16</v>
      </c>
      <c r="I28" s="2"/>
      <c r="J28" s="4" t="s">
        <v>17</v>
      </c>
      <c r="K28" s="4"/>
      <c r="L28" s="5"/>
      <c r="N28" s="4" t="s">
        <v>14</v>
      </c>
      <c r="O28" s="4"/>
      <c r="P28" s="4" t="s">
        <v>15</v>
      </c>
      <c r="Q28" s="4"/>
      <c r="R28" s="2" t="s">
        <v>16</v>
      </c>
      <c r="S28" s="2"/>
      <c r="T28" s="4" t="s">
        <v>17</v>
      </c>
      <c r="U28" s="4"/>
    </row>
    <row r="29" customFormat="false" ht="13.8" hidden="false" customHeight="false" outlineLevel="0" collapsed="false">
      <c r="B29" s="3"/>
      <c r="C29" s="3"/>
      <c r="D29" s="4" t="s">
        <v>18</v>
      </c>
      <c r="E29" s="4" t="s">
        <v>19</v>
      </c>
      <c r="F29" s="4" t="s">
        <v>18</v>
      </c>
      <c r="G29" s="4" t="s">
        <v>19</v>
      </c>
      <c r="H29" s="4" t="s">
        <v>18</v>
      </c>
      <c r="I29" s="4" t="s">
        <v>19</v>
      </c>
      <c r="J29" s="4" t="s">
        <v>18</v>
      </c>
      <c r="K29" s="4" t="s">
        <v>19</v>
      </c>
      <c r="L29" s="5"/>
      <c r="N29" s="4" t="s">
        <v>18</v>
      </c>
      <c r="O29" s="4" t="s">
        <v>19</v>
      </c>
      <c r="P29" s="4" t="s">
        <v>18</v>
      </c>
      <c r="Q29" s="4" t="s">
        <v>19</v>
      </c>
      <c r="R29" s="4" t="s">
        <v>18</v>
      </c>
      <c r="S29" s="4" t="s">
        <v>19</v>
      </c>
      <c r="T29" s="4" t="s">
        <v>18</v>
      </c>
      <c r="U29" s="4" t="s">
        <v>19</v>
      </c>
    </row>
    <row r="30" customFormat="false" ht="13.8" hidden="false" customHeight="false" outlineLevel="0" collapsed="false">
      <c r="A30" s="6" t="s">
        <v>23</v>
      </c>
      <c r="B30" s="1" t="n">
        <v>2</v>
      </c>
      <c r="C30" s="7" t="n">
        <v>40.2</v>
      </c>
      <c r="D30" s="7" t="n">
        <v>307</v>
      </c>
      <c r="E30" s="9" t="n">
        <f aca="false">D30/$L30</f>
        <v>0.225901398086829</v>
      </c>
      <c r="F30" s="7" t="n">
        <v>321</v>
      </c>
      <c r="G30" s="9" t="n">
        <f aca="false">F30/$L30</f>
        <v>0.236203090507726</v>
      </c>
      <c r="H30" s="7" t="n">
        <v>354</v>
      </c>
      <c r="I30" s="9" t="n">
        <f aca="false">H30/$L30</f>
        <v>0.260485651214128</v>
      </c>
      <c r="J30" s="7" t="n">
        <v>377</v>
      </c>
      <c r="K30" s="9" t="n">
        <f aca="false">J30/$L30</f>
        <v>0.277409860191317</v>
      </c>
      <c r="L30" s="8" t="n">
        <f aca="false">SUM(D30,F30,H30,J30)</f>
        <v>1359</v>
      </c>
      <c r="N30" s="7" t="n">
        <v>45650</v>
      </c>
      <c r="O30" s="9" t="n">
        <f aca="false">N30/$V30</f>
        <v>0.118993934307007</v>
      </c>
      <c r="P30" s="7" t="n">
        <v>40462</v>
      </c>
      <c r="Q30" s="9" t="n">
        <f aca="false">P30/$V30</f>
        <v>0.105470592988612</v>
      </c>
      <c r="R30" s="7" t="n">
        <v>88178</v>
      </c>
      <c r="S30" s="9" t="n">
        <f aca="false">R30/$V30</f>
        <v>0.22984988257006</v>
      </c>
      <c r="T30" s="7" t="n">
        <v>209343</v>
      </c>
      <c r="U30" s="9" t="n">
        <f aca="false">T30/$V30</f>
        <v>0.545685590134321</v>
      </c>
      <c r="V30" s="0" t="n">
        <f aca="false">SUM(N30,P30,R30,T30)</f>
        <v>383633</v>
      </c>
    </row>
    <row r="31" customFormat="false" ht="13.8" hidden="false" customHeight="false" outlineLevel="0" collapsed="false">
      <c r="A31" s="6"/>
      <c r="B31" s="1" t="n">
        <v>3</v>
      </c>
      <c r="C31" s="7" t="n">
        <v>42.1</v>
      </c>
      <c r="D31" s="7" t="n">
        <v>297</v>
      </c>
      <c r="E31" s="9" t="n">
        <f aca="false">D31/$L31</f>
        <v>0.228989976869699</v>
      </c>
      <c r="F31" s="7" t="n">
        <v>313</v>
      </c>
      <c r="G31" s="9" t="n">
        <f aca="false">F31/$L31</f>
        <v>0.241326137239784</v>
      </c>
      <c r="H31" s="7" t="n">
        <v>332</v>
      </c>
      <c r="I31" s="9" t="n">
        <f aca="false">H31/$L31</f>
        <v>0.25597532767926</v>
      </c>
      <c r="J31" s="7" t="n">
        <v>355</v>
      </c>
      <c r="K31" s="9" t="n">
        <f aca="false">J31/$L31</f>
        <v>0.273708558211257</v>
      </c>
      <c r="L31" s="8" t="n">
        <f aca="false">SUM(D31,F31,H31,J31)</f>
        <v>1297</v>
      </c>
      <c r="N31" s="7" t="n">
        <v>48185</v>
      </c>
      <c r="O31" s="9" t="n">
        <f aca="false">N31/$V31</f>
        <v>0.15588806211582</v>
      </c>
      <c r="P31" s="7" t="n">
        <v>42115</v>
      </c>
      <c r="Q31" s="9" t="n">
        <f aca="false">P31/$V31</f>
        <v>0.136250404399871</v>
      </c>
      <c r="R31" s="7" t="n">
        <v>70342</v>
      </c>
      <c r="S31" s="9" t="n">
        <f aca="false">R31/$V31</f>
        <v>0.227570365577483</v>
      </c>
      <c r="T31" s="7" t="n">
        <v>148458</v>
      </c>
      <c r="U31" s="9" t="n">
        <f aca="false">T31/$V31</f>
        <v>0.480291167906826</v>
      </c>
      <c r="V31" s="0" t="n">
        <f aca="false">SUM(N31,P31,R31,T31)</f>
        <v>309100</v>
      </c>
    </row>
    <row r="32" customFormat="false" ht="13.8" hidden="false" customHeight="false" outlineLevel="0" collapsed="false">
      <c r="A32" s="6"/>
      <c r="B32" s="1" t="n">
        <v>4</v>
      </c>
      <c r="C32" s="7" t="n">
        <v>43.4</v>
      </c>
      <c r="D32" s="7" t="n">
        <v>290</v>
      </c>
      <c r="E32" s="9" t="n">
        <f aca="false">D32/$L32</f>
        <v>0.231259968102073</v>
      </c>
      <c r="F32" s="7" t="n">
        <v>303</v>
      </c>
      <c r="G32" s="9" t="n">
        <f aca="false">F32/$L32</f>
        <v>0.241626794258373</v>
      </c>
      <c r="H32" s="7" t="n">
        <v>317</v>
      </c>
      <c r="I32" s="9" t="n">
        <f aca="false">H32/$L32</f>
        <v>0.252791068580542</v>
      </c>
      <c r="J32" s="7" t="n">
        <v>344</v>
      </c>
      <c r="K32" s="9" t="n">
        <f aca="false">J32/$L32</f>
        <v>0.274322169059011</v>
      </c>
      <c r="L32" s="8" t="n">
        <f aca="false">SUM(D32,F32,H32,J32)</f>
        <v>1254</v>
      </c>
      <c r="N32" s="7" t="n">
        <v>44368</v>
      </c>
      <c r="O32" s="9" t="n">
        <f aca="false">N32/$V32</f>
        <v>0.132862588676375</v>
      </c>
      <c r="P32" s="7" t="n">
        <v>43169</v>
      </c>
      <c r="Q32" s="9" t="n">
        <f aca="false">P32/$V32</f>
        <v>0.129272112571458</v>
      </c>
      <c r="R32" s="7" t="n">
        <v>52956</v>
      </c>
      <c r="S32" s="9" t="n">
        <f aca="false">R32/$V32</f>
        <v>0.158579860393665</v>
      </c>
      <c r="T32" s="7" t="n">
        <v>193446</v>
      </c>
      <c r="U32" s="9" t="n">
        <f aca="false">T32/$V32</f>
        <v>0.579285438358503</v>
      </c>
      <c r="V32" s="0" t="n">
        <f aca="false">SUM(N32,P32,R32,T32)</f>
        <v>333939</v>
      </c>
    </row>
    <row r="33" customFormat="false" ht="13.8" hidden="false" customHeight="false" outlineLevel="0" collapsed="false">
      <c r="A33" s="6"/>
      <c r="B33" s="1" t="n">
        <v>5</v>
      </c>
      <c r="C33" s="7" t="n">
        <v>44.5</v>
      </c>
      <c r="D33" s="7" t="n">
        <v>327</v>
      </c>
      <c r="E33" s="9" t="n">
        <f aca="false">D33/$L33</f>
        <v>0.233238231098431</v>
      </c>
      <c r="F33" s="7" t="n">
        <v>340</v>
      </c>
      <c r="G33" s="9" t="n">
        <f aca="false">F33/$L33</f>
        <v>0.242510699001427</v>
      </c>
      <c r="H33" s="7" t="n">
        <v>352</v>
      </c>
      <c r="I33" s="9" t="n">
        <f aca="false">H33/$L33</f>
        <v>0.251069900142653</v>
      </c>
      <c r="J33" s="7" t="n">
        <v>383</v>
      </c>
      <c r="K33" s="9" t="n">
        <f aca="false">J33/$L33</f>
        <v>0.273181169757489</v>
      </c>
      <c r="L33" s="8" t="n">
        <f aca="false">SUM(D33,F33,H33,J33)</f>
        <v>1402</v>
      </c>
      <c r="N33" s="7" t="n">
        <v>55143</v>
      </c>
      <c r="O33" s="9" t="n">
        <f aca="false">N33/$V33</f>
        <v>0.168232254049222</v>
      </c>
      <c r="P33" s="7" t="n">
        <v>46703</v>
      </c>
      <c r="Q33" s="9" t="n">
        <f aca="false">P33/$V33</f>
        <v>0.14248319752028</v>
      </c>
      <c r="R33" s="7" t="n">
        <v>53595</v>
      </c>
      <c r="S33" s="9" t="n">
        <f aca="false">R33/$V33</f>
        <v>0.163509559794862</v>
      </c>
      <c r="T33" s="7" t="n">
        <v>172338</v>
      </c>
      <c r="U33" s="9" t="n">
        <f aca="false">T33/$V33</f>
        <v>0.525774988635636</v>
      </c>
      <c r="V33" s="0" t="n">
        <f aca="false">SUM(N33,P33,R33,T33)</f>
        <v>327779</v>
      </c>
    </row>
    <row r="34" customFormat="false" ht="13.8" hidden="false" customHeight="false" outlineLevel="0" collapsed="false">
      <c r="A34" s="6"/>
      <c r="B34" s="1" t="n">
        <v>10</v>
      </c>
      <c r="C34" s="7" t="n">
        <v>48</v>
      </c>
      <c r="D34" s="7" t="n">
        <v>305</v>
      </c>
      <c r="E34" s="9" t="n">
        <f aca="false">D34/$L34</f>
        <v>0.229668674698795</v>
      </c>
      <c r="F34" s="7" t="n">
        <v>320</v>
      </c>
      <c r="G34" s="9" t="n">
        <f aca="false">F34/$L34</f>
        <v>0.240963855421687</v>
      </c>
      <c r="H34" s="7" t="n">
        <v>344</v>
      </c>
      <c r="I34" s="9" t="n">
        <f aca="false">H34/$L34</f>
        <v>0.259036144578313</v>
      </c>
      <c r="J34" s="7" t="n">
        <v>359</v>
      </c>
      <c r="K34" s="9" t="n">
        <f aca="false">J34/$L34</f>
        <v>0.270331325301205</v>
      </c>
      <c r="L34" s="8" t="n">
        <f aca="false">SUM(D34,F34,H34,J34)</f>
        <v>1328</v>
      </c>
      <c r="N34" s="7" t="n">
        <v>42416</v>
      </c>
      <c r="O34" s="9" t="n">
        <f aca="false">N34/$V34</f>
        <v>0.145928948400548</v>
      </c>
      <c r="P34" s="7" t="n">
        <v>47049</v>
      </c>
      <c r="Q34" s="9" t="n">
        <f aca="false">P34/$V34</f>
        <v>0.161868424493054</v>
      </c>
      <c r="R34" s="7" t="n">
        <v>60247</v>
      </c>
      <c r="S34" s="9" t="n">
        <f aca="false">R34/$V34</f>
        <v>0.207275116802334</v>
      </c>
      <c r="T34" s="7" t="n">
        <v>140950</v>
      </c>
      <c r="U34" s="9" t="n">
        <f aca="false">T34/$V34</f>
        <v>0.484927510304065</v>
      </c>
      <c r="V34" s="0" t="n">
        <f aca="false">SUM(N34,P34,R34,T34)</f>
        <v>290662</v>
      </c>
    </row>
    <row r="35" customFormat="false" ht="13.8" hidden="false" customHeight="false" outlineLevel="0" collapsed="false">
      <c r="A35" s="6"/>
      <c r="B35" s="1" t="n">
        <v>11</v>
      </c>
      <c r="C35" s="7" t="n">
        <v>49.6</v>
      </c>
      <c r="D35" s="7" t="n">
        <v>323</v>
      </c>
      <c r="E35" s="9" t="n">
        <f aca="false">D35/$L35</f>
        <v>0.230549607423269</v>
      </c>
      <c r="F35" s="7" t="n">
        <v>340</v>
      </c>
      <c r="G35" s="9" t="n">
        <f aca="false">F35/$L35</f>
        <v>0.242683797287652</v>
      </c>
      <c r="H35" s="7" t="n">
        <v>365</v>
      </c>
      <c r="I35" s="9" t="n">
        <f aca="false">H35/$L35</f>
        <v>0.260528194147038</v>
      </c>
      <c r="J35" s="7" t="n">
        <v>373</v>
      </c>
      <c r="K35" s="9" t="n">
        <f aca="false">J35/$L35</f>
        <v>0.266238401142041</v>
      </c>
      <c r="L35" s="8" t="n">
        <f aca="false">SUM(D35,F35,H35,J35)</f>
        <v>1401</v>
      </c>
      <c r="N35" s="7" t="n">
        <v>50390</v>
      </c>
      <c r="O35" s="9" t="n">
        <f aca="false">N35/$V35</f>
        <v>0.153779953368571</v>
      </c>
      <c r="P35" s="7" t="n">
        <v>47842</v>
      </c>
      <c r="Q35" s="9" t="n">
        <f aca="false">P35/$V35</f>
        <v>0.146003979540766</v>
      </c>
      <c r="R35" s="7" t="n">
        <v>65901</v>
      </c>
      <c r="S35" s="9" t="n">
        <f aca="false">R35/$V35</f>
        <v>0.201116346635091</v>
      </c>
      <c r="T35" s="7" t="n">
        <v>163543</v>
      </c>
      <c r="U35" s="9" t="n">
        <f aca="false">T35/$V35</f>
        <v>0.499099720455572</v>
      </c>
      <c r="V35" s="0" t="n">
        <f aca="false">SUM(N35,P35,R35,T35)</f>
        <v>327676</v>
      </c>
    </row>
    <row r="36" customFormat="false" ht="13.8" hidden="false" customHeight="false" outlineLevel="0" collapsed="false">
      <c r="A36" s="6"/>
      <c r="B36" s="1" t="n">
        <v>12</v>
      </c>
      <c r="C36" s="7" t="s">
        <v>21</v>
      </c>
      <c r="D36" s="7" t="n">
        <v>361</v>
      </c>
      <c r="E36" s="9" t="n">
        <f aca="false">D36/$L36</f>
        <v>0.230082855321861</v>
      </c>
      <c r="F36" s="7" t="n">
        <v>380</v>
      </c>
      <c r="G36" s="9" t="n">
        <f aca="false">F36/$L36</f>
        <v>0.24219247928617</v>
      </c>
      <c r="H36" s="7" t="n">
        <v>408</v>
      </c>
      <c r="I36" s="9" t="n">
        <f aca="false">H36/$L36</f>
        <v>0.260038240917782</v>
      </c>
      <c r="J36" s="7" t="n">
        <v>420</v>
      </c>
      <c r="K36" s="9" t="n">
        <f aca="false">J36/$L36</f>
        <v>0.267686424474187</v>
      </c>
      <c r="L36" s="8" t="n">
        <f aca="false">SUM(D36,F36,H36,J36)</f>
        <v>1569</v>
      </c>
      <c r="N36" s="7" t="n">
        <v>48335</v>
      </c>
      <c r="O36" s="9" t="n">
        <f aca="false">N36/$V36</f>
        <v>0.136004366996536</v>
      </c>
      <c r="P36" s="7" t="n">
        <v>51468</v>
      </c>
      <c r="Q36" s="9" t="n">
        <f aca="false">P36/$V36</f>
        <v>0.144819959875406</v>
      </c>
      <c r="R36" s="7" t="n">
        <v>87209</v>
      </c>
      <c r="S36" s="9" t="n">
        <f aca="false">R36/$V36</f>
        <v>0.24538750059793</v>
      </c>
      <c r="T36" s="7" t="n">
        <v>168381</v>
      </c>
      <c r="U36" s="9" t="n">
        <f aca="false">T36/$V36</f>
        <v>0.473788172530129</v>
      </c>
      <c r="V36" s="0" t="n">
        <f aca="false">SUM(N36,P36,R36,T36)</f>
        <v>355393</v>
      </c>
    </row>
  </sheetData>
  <mergeCells count="33">
    <mergeCell ref="D1:K1"/>
    <mergeCell ref="N1:U1"/>
    <mergeCell ref="D2:E2"/>
    <mergeCell ref="F2:G2"/>
    <mergeCell ref="H2:I2"/>
    <mergeCell ref="J2:K2"/>
    <mergeCell ref="N2:O2"/>
    <mergeCell ref="P2:Q2"/>
    <mergeCell ref="R2:S2"/>
    <mergeCell ref="T2:U2"/>
    <mergeCell ref="A4:A10"/>
    <mergeCell ref="D14:K14"/>
    <mergeCell ref="N14:U14"/>
    <mergeCell ref="D15:E15"/>
    <mergeCell ref="F15:G15"/>
    <mergeCell ref="H15:I15"/>
    <mergeCell ref="J15:K15"/>
    <mergeCell ref="N15:O15"/>
    <mergeCell ref="P15:Q15"/>
    <mergeCell ref="R15:S15"/>
    <mergeCell ref="T15:U15"/>
    <mergeCell ref="A17:A23"/>
    <mergeCell ref="D27:K27"/>
    <mergeCell ref="N27:U27"/>
    <mergeCell ref="D28:E28"/>
    <mergeCell ref="F28:G28"/>
    <mergeCell ref="H28:I28"/>
    <mergeCell ref="J28:K28"/>
    <mergeCell ref="N28:O28"/>
    <mergeCell ref="P28:Q28"/>
    <mergeCell ref="R28:S28"/>
    <mergeCell ref="T28:U28"/>
    <mergeCell ref="A30:A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3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AD2" activeCellId="0" sqref="AD2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4.04"/>
    <col collapsed="false" customWidth="true" hidden="false" outlineLevel="0" max="2" min="2" style="0" width="4.4"/>
    <col collapsed="false" customWidth="true" hidden="false" outlineLevel="0" max="19" min="19" style="0" width="9.14"/>
    <col collapsed="false" customWidth="true" hidden="true" outlineLevel="0" max="20" min="20" style="0" width="9.14"/>
    <col collapsed="false" customWidth="true" hidden="false" outlineLevel="0" max="21" min="21" style="0" width="3.79"/>
    <col collapsed="false" customWidth="true" hidden="false" outlineLevel="0" max="37" min="37" style="0" width="9.14"/>
    <col collapsed="false" customWidth="true" hidden="true" outlineLevel="0" max="38" min="38" style="0" width="9.14"/>
  </cols>
  <sheetData>
    <row r="1" customFormat="false" ht="13.8" hidden="false" customHeight="false" outlineLevel="0" collapsed="false">
      <c r="B1" s="3"/>
      <c r="C1" s="3"/>
      <c r="D1" s="4" t="s">
        <v>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V1" s="4" t="s">
        <v>6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customFormat="false" ht="13.8" hidden="false" customHeight="false" outlineLevel="0" collapsed="false">
      <c r="B2" s="3"/>
      <c r="C2" s="3"/>
      <c r="D2" s="11" t="s">
        <v>14</v>
      </c>
      <c r="E2" s="11"/>
      <c r="F2" s="11"/>
      <c r="G2" s="11"/>
      <c r="H2" s="12" t="s">
        <v>15</v>
      </c>
      <c r="I2" s="12"/>
      <c r="J2" s="12"/>
      <c r="K2" s="12"/>
      <c r="L2" s="13" t="s">
        <v>16</v>
      </c>
      <c r="M2" s="13"/>
      <c r="N2" s="13"/>
      <c r="O2" s="13"/>
      <c r="P2" s="14" t="s">
        <v>17</v>
      </c>
      <c r="Q2" s="14"/>
      <c r="R2" s="14"/>
      <c r="S2" s="14"/>
      <c r="T2" s="5"/>
      <c r="V2" s="11" t="s">
        <v>14</v>
      </c>
      <c r="W2" s="11"/>
      <c r="X2" s="11"/>
      <c r="Y2" s="11"/>
      <c r="Z2" s="12" t="s">
        <v>15</v>
      </c>
      <c r="AA2" s="12"/>
      <c r="AB2" s="12"/>
      <c r="AC2" s="12"/>
      <c r="AD2" s="13" t="s">
        <v>16</v>
      </c>
      <c r="AE2" s="13"/>
      <c r="AF2" s="13"/>
      <c r="AG2" s="13"/>
      <c r="AH2" s="14" t="s">
        <v>17</v>
      </c>
      <c r="AI2" s="14"/>
      <c r="AJ2" s="14"/>
      <c r="AK2" s="14"/>
    </row>
    <row r="3" customFormat="false" ht="13.8" hidden="false" customHeight="false" outlineLevel="0" collapsed="false">
      <c r="B3" s="3"/>
      <c r="C3" s="3"/>
      <c r="D3" s="15" t="s">
        <v>18</v>
      </c>
      <c r="E3" s="15" t="s">
        <v>24</v>
      </c>
      <c r="F3" s="15" t="s">
        <v>19</v>
      </c>
      <c r="G3" s="15" t="s">
        <v>25</v>
      </c>
      <c r="H3" s="16" t="s">
        <v>18</v>
      </c>
      <c r="I3" s="16" t="s">
        <v>24</v>
      </c>
      <c r="J3" s="16" t="s">
        <v>19</v>
      </c>
      <c r="K3" s="16" t="s">
        <v>25</v>
      </c>
      <c r="L3" s="17" t="s">
        <v>18</v>
      </c>
      <c r="M3" s="17" t="s">
        <v>24</v>
      </c>
      <c r="N3" s="17" t="s">
        <v>19</v>
      </c>
      <c r="O3" s="17" t="s">
        <v>25</v>
      </c>
      <c r="P3" s="18" t="s">
        <v>18</v>
      </c>
      <c r="Q3" s="18" t="s">
        <v>24</v>
      </c>
      <c r="R3" s="18" t="s">
        <v>19</v>
      </c>
      <c r="S3" s="18" t="s">
        <v>25</v>
      </c>
      <c r="T3" s="5"/>
      <c r="V3" s="15" t="s">
        <v>18</v>
      </c>
      <c r="W3" s="15" t="s">
        <v>24</v>
      </c>
      <c r="X3" s="15" t="s">
        <v>19</v>
      </c>
      <c r="Y3" s="15" t="s">
        <v>25</v>
      </c>
      <c r="Z3" s="16" t="s">
        <v>18</v>
      </c>
      <c r="AA3" s="16" t="s">
        <v>24</v>
      </c>
      <c r="AB3" s="16" t="s">
        <v>19</v>
      </c>
      <c r="AC3" s="16" t="s">
        <v>25</v>
      </c>
      <c r="AD3" s="17" t="s">
        <v>18</v>
      </c>
      <c r="AE3" s="17" t="s">
        <v>24</v>
      </c>
      <c r="AF3" s="17" t="s">
        <v>19</v>
      </c>
      <c r="AG3" s="17" t="s">
        <v>25</v>
      </c>
      <c r="AH3" s="18" t="s">
        <v>18</v>
      </c>
      <c r="AI3" s="18" t="s">
        <v>24</v>
      </c>
      <c r="AJ3" s="18" t="s">
        <v>19</v>
      </c>
      <c r="AK3" s="18" t="s">
        <v>25</v>
      </c>
    </row>
    <row r="4" customFormat="false" ht="13.8" hidden="false" customHeight="false" outlineLevel="0" collapsed="false">
      <c r="A4" s="6" t="s">
        <v>20</v>
      </c>
      <c r="B4" s="1" t="n">
        <v>11</v>
      </c>
      <c r="C4" s="7" t="n">
        <v>40.2</v>
      </c>
      <c r="D4" s="19" t="n">
        <f aca="false">Total!O4</f>
        <v>358</v>
      </c>
      <c r="E4" s="19" t="n">
        <f aca="false">'ADSB ONLY'!D4</f>
        <v>333</v>
      </c>
      <c r="F4" s="20" t="n">
        <f aca="false">D4/$T$4</f>
        <v>0.245373543522961</v>
      </c>
      <c r="G4" s="20" t="n">
        <f aca="false">E4/D4</f>
        <v>0.930167597765363</v>
      </c>
      <c r="H4" s="21" t="n">
        <f aca="false">Total!Q4</f>
        <v>347</v>
      </c>
      <c r="I4" s="21" t="n">
        <f aca="false">'ADSB ONLY'!F4</f>
        <v>323</v>
      </c>
      <c r="J4" s="22" t="n">
        <f aca="false">H4/$T$4</f>
        <v>0.237834132967786</v>
      </c>
      <c r="K4" s="22" t="n">
        <f aca="false">I4/H4</f>
        <v>0.930835734870317</v>
      </c>
      <c r="L4" s="23" t="n">
        <f aca="false">Total!S4</f>
        <v>370</v>
      </c>
      <c r="M4" s="23" t="n">
        <f aca="false">'ADSB ONLY'!H4</f>
        <v>345</v>
      </c>
      <c r="N4" s="24" t="n">
        <f aca="false">L4/$T4</f>
        <v>0.253598355037697</v>
      </c>
      <c r="O4" s="24" t="n">
        <f aca="false">M4/L4</f>
        <v>0.932432432432432</v>
      </c>
      <c r="P4" s="25" t="n">
        <f aca="false">Total!U4</f>
        <v>384</v>
      </c>
      <c r="Q4" s="25" t="n">
        <f aca="false">'ADSB ONLY'!J4</f>
        <v>356</v>
      </c>
      <c r="R4" s="26" t="n">
        <f aca="false">P4/$T$4</f>
        <v>0.263193968471556</v>
      </c>
      <c r="S4" s="26" t="n">
        <f aca="false">Q4/P4</f>
        <v>0.927083333333333</v>
      </c>
      <c r="T4" s="8" t="n">
        <f aca="false">SUM(D4,H4,L4,P4)</f>
        <v>1459</v>
      </c>
      <c r="V4" s="19" t="n">
        <f aca="false">Total!Y4</f>
        <v>71281</v>
      </c>
      <c r="W4" s="19" t="n">
        <f aca="false">'ADSB ONLY'!N4</f>
        <v>53679</v>
      </c>
      <c r="X4" s="20" t="n">
        <f aca="false">V4/$AL4</f>
        <v>0.225991871001287</v>
      </c>
      <c r="Y4" s="20" t="n">
        <f aca="false">W4/V4</f>
        <v>0.753061825731962</v>
      </c>
      <c r="Z4" s="21" t="n">
        <f aca="false">Total!AA4</f>
        <v>59290</v>
      </c>
      <c r="AA4" s="21" t="n">
        <f aca="false">'ADSB ONLY'!P4</f>
        <v>46381</v>
      </c>
      <c r="AB4" s="22" t="n">
        <f aca="false">Z4/$AL4</f>
        <v>0.187975169142777</v>
      </c>
      <c r="AC4" s="22" t="n">
        <f aca="false">AA4/Z4</f>
        <v>0.782273570585259</v>
      </c>
      <c r="AD4" s="23" t="n">
        <f aca="false">Total!AC4</f>
        <v>70717</v>
      </c>
      <c r="AE4" s="23" t="n">
        <f aca="false">'ADSB ONLY'!R4</f>
        <v>57018</v>
      </c>
      <c r="AF4" s="24" t="n">
        <f aca="false">AD4/$AL4</f>
        <v>0.224203744919376</v>
      </c>
      <c r="AG4" s="24" t="n">
        <f aca="false">AE4/AD4</f>
        <v>0.806284203232603</v>
      </c>
      <c r="AH4" s="25" t="n">
        <f aca="false">Total!AE4</f>
        <v>114126</v>
      </c>
      <c r="AI4" s="25" t="n">
        <f aca="false">'ADSB ONLY'!T4</f>
        <v>96337</v>
      </c>
      <c r="AJ4" s="26" t="n">
        <f aca="false">AH4/$AL4</f>
        <v>0.36182921493656</v>
      </c>
      <c r="AK4" s="26" t="n">
        <f aca="false">AI4/AH4</f>
        <v>0.844128419466204</v>
      </c>
      <c r="AL4" s="0" t="n">
        <f aca="false">SUM(V4,Z4,AD4,AH4)</f>
        <v>315414</v>
      </c>
    </row>
    <row r="5" customFormat="false" ht="13.8" hidden="false" customHeight="false" outlineLevel="0" collapsed="false">
      <c r="A5" s="6"/>
      <c r="B5" s="1" t="n">
        <v>12</v>
      </c>
      <c r="C5" s="7" t="n">
        <v>42.1</v>
      </c>
      <c r="D5" s="19" t="n">
        <f aca="false">Total!O5</f>
        <v>333</v>
      </c>
      <c r="E5" s="19" t="n">
        <f aca="false">'ADSB ONLY'!D5</f>
        <v>304</v>
      </c>
      <c r="F5" s="20" t="n">
        <f aca="false">D5/$T5</f>
        <v>0.237010676156584</v>
      </c>
      <c r="G5" s="20" t="n">
        <f aca="false">E5/D5</f>
        <v>0.912912912912913</v>
      </c>
      <c r="H5" s="21" t="n">
        <f aca="false">Total!Q5</f>
        <v>348</v>
      </c>
      <c r="I5" s="21" t="n">
        <f aca="false">'ADSB ONLY'!F5</f>
        <v>320</v>
      </c>
      <c r="J5" s="22" t="n">
        <f aca="false">H5/$T5</f>
        <v>0.247686832740214</v>
      </c>
      <c r="K5" s="22" t="n">
        <f aca="false">I5/H5</f>
        <v>0.919540229885057</v>
      </c>
      <c r="L5" s="23" t="n">
        <f aca="false">Total!S5</f>
        <v>356</v>
      </c>
      <c r="M5" s="23" t="n">
        <f aca="false">'ADSB ONLY'!H5</f>
        <v>329</v>
      </c>
      <c r="N5" s="24" t="n">
        <f aca="false">L5/$T5</f>
        <v>0.253380782918149</v>
      </c>
      <c r="O5" s="24" t="n">
        <f aca="false">M5/L5</f>
        <v>0.924157303370786</v>
      </c>
      <c r="P5" s="25" t="n">
        <f aca="false">Total!U5</f>
        <v>368</v>
      </c>
      <c r="Q5" s="25" t="n">
        <f aca="false">'ADSB ONLY'!J5</f>
        <v>340</v>
      </c>
      <c r="R5" s="26" t="n">
        <f aca="false">P5/$T5</f>
        <v>0.261921708185053</v>
      </c>
      <c r="S5" s="26" t="n">
        <f aca="false">Q5/P5</f>
        <v>0.923913043478261</v>
      </c>
      <c r="T5" s="8" t="n">
        <f aca="false">SUM(D5,H5,L5,P5)</f>
        <v>1405</v>
      </c>
      <c r="V5" s="19" t="n">
        <f aca="false">Total!Y5</f>
        <v>67076</v>
      </c>
      <c r="W5" s="19" t="n">
        <f aca="false">'ADSB ONLY'!N5</f>
        <v>48176</v>
      </c>
      <c r="X5" s="20" t="n">
        <f aca="false">V5/$AL5</f>
        <v>0.25045273113558</v>
      </c>
      <c r="Y5" s="20" t="n">
        <f aca="false">W5/V5</f>
        <v>0.718230067386248</v>
      </c>
      <c r="Z5" s="21" t="n">
        <f aca="false">Total!AA5</f>
        <v>57048</v>
      </c>
      <c r="AA5" s="21" t="n">
        <f aca="false">'ADSB ONLY'!P5</f>
        <v>42659</v>
      </c>
      <c r="AB5" s="22" t="n">
        <f aca="false">Z5/$AL5</f>
        <v>0.213009532557436</v>
      </c>
      <c r="AC5" s="22" t="n">
        <f aca="false">AA5/Z5</f>
        <v>0.747773804515496</v>
      </c>
      <c r="AD5" s="23" t="n">
        <f aca="false">Total!AC5</f>
        <v>58297</v>
      </c>
      <c r="AE5" s="23" t="n">
        <f aca="false">'ADSB ONLY'!R5</f>
        <v>42922</v>
      </c>
      <c r="AF5" s="24" t="n">
        <f aca="false">AD5/$AL5</f>
        <v>0.217673129987043</v>
      </c>
      <c r="AG5" s="24" t="n">
        <f aca="false">AE5/AD5</f>
        <v>0.736264301765099</v>
      </c>
      <c r="AH5" s="25" t="n">
        <f aca="false">Total!AE5</f>
        <v>85398</v>
      </c>
      <c r="AI5" s="25" t="n">
        <f aca="false">'ADSB ONLY'!T5</f>
        <v>66602</v>
      </c>
      <c r="AJ5" s="26" t="n">
        <f aca="false">AH5/$AL5</f>
        <v>0.31886460631994</v>
      </c>
      <c r="AK5" s="26" t="n">
        <f aca="false">AI5/AH5</f>
        <v>0.779901168645636</v>
      </c>
      <c r="AL5" s="0" t="n">
        <f aca="false">SUM(V5,Z5,AD5,AH5)</f>
        <v>267819</v>
      </c>
    </row>
    <row r="6" customFormat="false" ht="13.8" hidden="false" customHeight="false" outlineLevel="0" collapsed="false">
      <c r="A6" s="6"/>
      <c r="B6" s="1" t="n">
        <v>13</v>
      </c>
      <c r="C6" s="7" t="n">
        <v>43.4</v>
      </c>
      <c r="D6" s="19" t="n">
        <f aca="false">Total!O6</f>
        <v>334</v>
      </c>
      <c r="E6" s="19" t="n">
        <f aca="false">'ADSB ONLY'!D6</f>
        <v>307</v>
      </c>
      <c r="F6" s="20" t="n">
        <f aca="false">D6/$T6</f>
        <v>0.236711552090716</v>
      </c>
      <c r="G6" s="20" t="n">
        <f aca="false">E6/D6</f>
        <v>0.919161676646707</v>
      </c>
      <c r="H6" s="21" t="n">
        <f aca="false">Total!Q6</f>
        <v>353</v>
      </c>
      <c r="I6" s="21" t="n">
        <f aca="false">'ADSB ONLY'!F6</f>
        <v>321</v>
      </c>
      <c r="J6" s="22" t="n">
        <f aca="false">H6/$T6</f>
        <v>0.250177179305457</v>
      </c>
      <c r="K6" s="22" t="n">
        <f aca="false">I6/H6</f>
        <v>0.909348441926345</v>
      </c>
      <c r="L6" s="23" t="n">
        <f aca="false">Total!S6</f>
        <v>359</v>
      </c>
      <c r="M6" s="23" t="n">
        <f aca="false">'ADSB ONLY'!H6</f>
        <v>333</v>
      </c>
      <c r="N6" s="24" t="n">
        <f aca="false">L6/$T6</f>
        <v>0.254429482636428</v>
      </c>
      <c r="O6" s="24" t="n">
        <f aca="false">M6/L6</f>
        <v>0.927576601671309</v>
      </c>
      <c r="P6" s="25" t="n">
        <f aca="false">Total!U6</f>
        <v>365</v>
      </c>
      <c r="Q6" s="25" t="n">
        <f aca="false">'ADSB ONLY'!J6</f>
        <v>337</v>
      </c>
      <c r="R6" s="26" t="n">
        <f aca="false">P6/$T6</f>
        <v>0.258681785967399</v>
      </c>
      <c r="S6" s="26" t="n">
        <f aca="false">Q6/P6</f>
        <v>0.923287671232877</v>
      </c>
      <c r="T6" s="8" t="n">
        <f aca="false">SUM(D6,H6,L6,P6)</f>
        <v>1411</v>
      </c>
      <c r="V6" s="19" t="n">
        <f aca="false">Total!Y6</f>
        <v>68269</v>
      </c>
      <c r="W6" s="19" t="n">
        <f aca="false">'ADSB ONLY'!N6</f>
        <v>48557</v>
      </c>
      <c r="X6" s="20" t="n">
        <f aca="false">V6/$AL6</f>
        <v>0.2471481788529</v>
      </c>
      <c r="Y6" s="20" t="n">
        <f aca="false">W6/V6</f>
        <v>0.711259869047445</v>
      </c>
      <c r="Z6" s="21" t="n">
        <f aca="false">Total!AA6</f>
        <v>57945</v>
      </c>
      <c r="AA6" s="21" t="n">
        <f aca="false">'ADSB ONLY'!P6</f>
        <v>41622</v>
      </c>
      <c r="AB6" s="22" t="n">
        <f aca="false">Z6/$AL6</f>
        <v>0.209773121382052</v>
      </c>
      <c r="AC6" s="22" t="n">
        <f aca="false">AA6/Z6</f>
        <v>0.71830183794978</v>
      </c>
      <c r="AD6" s="23" t="n">
        <f aca="false">Total!AC6</f>
        <v>61272</v>
      </c>
      <c r="AE6" s="23" t="n">
        <f aca="false">'ADSB ONLY'!R6</f>
        <v>44248</v>
      </c>
      <c r="AF6" s="24" t="n">
        <f aca="false">AD6/$AL6</f>
        <v>0.221817563091226</v>
      </c>
      <c r="AG6" s="24" t="n">
        <f aca="false">AE6/AD6</f>
        <v>0.722156939548244</v>
      </c>
      <c r="AH6" s="25" t="n">
        <f aca="false">Total!AE6</f>
        <v>88741</v>
      </c>
      <c r="AI6" s="25" t="n">
        <f aca="false">'ADSB ONLY'!T6</f>
        <v>67254</v>
      </c>
      <c r="AJ6" s="26" t="n">
        <f aca="false">AH6/$AL6</f>
        <v>0.321261136673823</v>
      </c>
      <c r="AK6" s="26" t="n">
        <f aca="false">AI6/AH6</f>
        <v>0.757868403556417</v>
      </c>
      <c r="AL6" s="0" t="n">
        <f aca="false">SUM(V6,Z6,AD6,AH6)</f>
        <v>276227</v>
      </c>
    </row>
    <row r="7" customFormat="false" ht="13.8" hidden="false" customHeight="false" outlineLevel="0" collapsed="false">
      <c r="A7" s="6"/>
      <c r="B7" s="1" t="n">
        <v>14</v>
      </c>
      <c r="C7" s="7" t="n">
        <v>44.5</v>
      </c>
      <c r="D7" s="19" t="n">
        <f aca="false">Total!O7</f>
        <v>354</v>
      </c>
      <c r="E7" s="19" t="n">
        <f aca="false">'ADSB ONLY'!D7</f>
        <v>318</v>
      </c>
      <c r="F7" s="20" t="n">
        <f aca="false">D7/$T7</f>
        <v>0.23758389261745</v>
      </c>
      <c r="G7" s="20" t="n">
        <f aca="false">E7/D7</f>
        <v>0.898305084745763</v>
      </c>
      <c r="H7" s="21" t="n">
        <f aca="false">Total!Q7</f>
        <v>371</v>
      </c>
      <c r="I7" s="21" t="n">
        <f aca="false">'ADSB ONLY'!F7</f>
        <v>333</v>
      </c>
      <c r="J7" s="22" t="n">
        <f aca="false">H7/$T7</f>
        <v>0.248993288590604</v>
      </c>
      <c r="K7" s="22" t="n">
        <f aca="false">I7/H7</f>
        <v>0.897574123989218</v>
      </c>
      <c r="L7" s="23" t="n">
        <f aca="false">Total!S7</f>
        <v>386</v>
      </c>
      <c r="M7" s="23" t="n">
        <f aca="false">'ADSB ONLY'!H7</f>
        <v>345</v>
      </c>
      <c r="N7" s="24" t="n">
        <f aca="false">L7/$T7</f>
        <v>0.259060402684564</v>
      </c>
      <c r="O7" s="24" t="n">
        <f aca="false">M7/L7</f>
        <v>0.893782383419689</v>
      </c>
      <c r="P7" s="25" t="n">
        <f aca="false">Total!U7</f>
        <v>379</v>
      </c>
      <c r="Q7" s="25" t="n">
        <f aca="false">'ADSB ONLY'!J7</f>
        <v>337</v>
      </c>
      <c r="R7" s="26" t="n">
        <f aca="false">P7/$T7</f>
        <v>0.254362416107383</v>
      </c>
      <c r="S7" s="26" t="n">
        <f aca="false">Q7/P7</f>
        <v>0.889182058047493</v>
      </c>
      <c r="T7" s="8" t="n">
        <f aca="false">SUM(D7,H7,L7,P7)</f>
        <v>1490</v>
      </c>
      <c r="V7" s="19" t="n">
        <f aca="false">Total!Y7</f>
        <v>74572</v>
      </c>
      <c r="W7" s="19" t="n">
        <f aca="false">'ADSB ONLY'!N7</f>
        <v>44381</v>
      </c>
      <c r="X7" s="20" t="n">
        <f aca="false">V7/$AL7</f>
        <v>0.226690864211041</v>
      </c>
      <c r="Y7" s="20" t="n">
        <f aca="false">W7/V7</f>
        <v>0.595142949096176</v>
      </c>
      <c r="Z7" s="21" t="n">
        <f aca="false">Total!AA7</f>
        <v>69633</v>
      </c>
      <c r="AA7" s="21" t="n">
        <f aca="false">'ADSB ONLY'!P7</f>
        <v>45089</v>
      </c>
      <c r="AB7" s="22" t="n">
        <f aca="false">Z7/$AL7</f>
        <v>0.211676835107111</v>
      </c>
      <c r="AC7" s="22" t="n">
        <f aca="false">AA7/Z7</f>
        <v>0.647523444343917</v>
      </c>
      <c r="AD7" s="23" t="n">
        <f aca="false">Total!AC7</f>
        <v>87315</v>
      </c>
      <c r="AE7" s="23" t="n">
        <f aca="false">'ADSB ONLY'!R7</f>
        <v>61616</v>
      </c>
      <c r="AF7" s="24" t="n">
        <f aca="false">AD7/$AL7</f>
        <v>0.265428214458337</v>
      </c>
      <c r="AG7" s="24" t="n">
        <f aca="false">AE7/AD7</f>
        <v>0.705674855408578</v>
      </c>
      <c r="AH7" s="25" t="n">
        <f aca="false">Total!AE7</f>
        <v>97439</v>
      </c>
      <c r="AI7" s="25" t="n">
        <f aca="false">'ADSB ONLY'!T7</f>
        <v>64566</v>
      </c>
      <c r="AJ7" s="26" t="n">
        <f aca="false">AH7/$AL7</f>
        <v>0.296204086223511</v>
      </c>
      <c r="AK7" s="26" t="n">
        <f aca="false">AI7/AH7</f>
        <v>0.662629953098862</v>
      </c>
      <c r="AL7" s="0" t="n">
        <f aca="false">SUM(V7,Z7,AD7,AH7)</f>
        <v>328959</v>
      </c>
    </row>
    <row r="8" customFormat="false" ht="13.8" hidden="false" customHeight="false" outlineLevel="0" collapsed="false">
      <c r="A8" s="6"/>
      <c r="B8" s="1" t="n">
        <v>15</v>
      </c>
      <c r="C8" s="7" t="n">
        <v>48</v>
      </c>
      <c r="D8" s="19" t="n">
        <f aca="false">Total!O8</f>
        <v>390</v>
      </c>
      <c r="E8" s="19" t="n">
        <f aca="false">'ADSB ONLY'!D8</f>
        <v>349</v>
      </c>
      <c r="F8" s="20" t="n">
        <f aca="false">D8/$T8</f>
        <v>0.236794171220401</v>
      </c>
      <c r="G8" s="20" t="n">
        <f aca="false">E8/D8</f>
        <v>0.894871794871795</v>
      </c>
      <c r="H8" s="21" t="n">
        <f aca="false">Total!Q8</f>
        <v>400</v>
      </c>
      <c r="I8" s="21" t="n">
        <f aca="false">'ADSB ONLY'!F8</f>
        <v>360</v>
      </c>
      <c r="J8" s="22" t="n">
        <f aca="false">H8/$T8</f>
        <v>0.242865816636308</v>
      </c>
      <c r="K8" s="22" t="n">
        <f aca="false">I8/H8</f>
        <v>0.9</v>
      </c>
      <c r="L8" s="23" t="n">
        <f aca="false">Total!S8</f>
        <v>411</v>
      </c>
      <c r="M8" s="23" t="n">
        <f aca="false">'ADSB ONLY'!H8</f>
        <v>366</v>
      </c>
      <c r="N8" s="24" t="n">
        <f aca="false">L8/$T8</f>
        <v>0.249544626593807</v>
      </c>
      <c r="O8" s="24" t="n">
        <f aca="false">M8/L8</f>
        <v>0.890510948905109</v>
      </c>
      <c r="P8" s="25" t="n">
        <f aca="false">Total!U8</f>
        <v>446</v>
      </c>
      <c r="Q8" s="25" t="n">
        <f aca="false">'ADSB ONLY'!J8</f>
        <v>395</v>
      </c>
      <c r="R8" s="26" t="n">
        <f aca="false">P8/$T8</f>
        <v>0.270795385549484</v>
      </c>
      <c r="S8" s="26" t="n">
        <f aca="false">Q8/P8</f>
        <v>0.885650224215247</v>
      </c>
      <c r="T8" s="8" t="n">
        <f aca="false">SUM(D8,H8,L8,P8)</f>
        <v>1647</v>
      </c>
      <c r="V8" s="19" t="n">
        <f aca="false">Total!Y8</f>
        <v>83484</v>
      </c>
      <c r="W8" s="19" t="n">
        <f aca="false">'ADSB ONLY'!N8</f>
        <v>51413</v>
      </c>
      <c r="X8" s="20" t="n">
        <f aca="false">V8/$AL8</f>
        <v>0.245574401242521</v>
      </c>
      <c r="Y8" s="20" t="n">
        <f aca="false">W8/V8</f>
        <v>0.615842556657563</v>
      </c>
      <c r="Z8" s="21" t="n">
        <f aca="false">Total!AA8</f>
        <v>71431</v>
      </c>
      <c r="AA8" s="21" t="n">
        <f aca="false">'ADSB ONLY'!P8</f>
        <v>49848</v>
      </c>
      <c r="AB8" s="22" t="n">
        <f aca="false">Z8/$AL8</f>
        <v>0.210119604417068</v>
      </c>
      <c r="AC8" s="22" t="n">
        <f aca="false">AA8/Z8</f>
        <v>0.697848273158713</v>
      </c>
      <c r="AD8" s="23" t="n">
        <f aca="false">Total!AC8</f>
        <v>73750</v>
      </c>
      <c r="AE8" s="23" t="n">
        <f aca="false">'ADSB ONLY'!R8</f>
        <v>52045</v>
      </c>
      <c r="AF8" s="24" t="n">
        <f aca="false">AD8/$AL8</f>
        <v>0.216941115562694</v>
      </c>
      <c r="AG8" s="24" t="n">
        <f aca="false">AE8/AD8</f>
        <v>0.705694915254237</v>
      </c>
      <c r="AH8" s="25" t="n">
        <f aca="false">Total!AE8</f>
        <v>111289</v>
      </c>
      <c r="AI8" s="25" t="n">
        <f aca="false">'ADSB ONLY'!T8</f>
        <v>82426</v>
      </c>
      <c r="AJ8" s="26" t="n">
        <f aca="false">AH8/$AL8</f>
        <v>0.327364878777717</v>
      </c>
      <c r="AK8" s="26" t="n">
        <f aca="false">AI8/AH8</f>
        <v>0.740648222196264</v>
      </c>
      <c r="AL8" s="0" t="n">
        <f aca="false">SUM(V8,Z8,AD8,AH8)</f>
        <v>339954</v>
      </c>
    </row>
    <row r="9" customFormat="false" ht="13.8" hidden="false" customHeight="false" outlineLevel="0" collapsed="false">
      <c r="A9" s="6"/>
      <c r="B9" s="1" t="n">
        <v>16</v>
      </c>
      <c r="C9" s="7" t="n">
        <v>49.6</v>
      </c>
      <c r="D9" s="19" t="n">
        <f aca="false">Total!O9</f>
        <v>417</v>
      </c>
      <c r="E9" s="19" t="n">
        <f aca="false">'ADSB ONLY'!D9</f>
        <v>387</v>
      </c>
      <c r="F9" s="20" t="n">
        <f aca="false">D9/$T9</f>
        <v>0.24006908462867</v>
      </c>
      <c r="G9" s="20" t="n">
        <f aca="false">E9/D9</f>
        <v>0.928057553956834</v>
      </c>
      <c r="H9" s="21" t="n">
        <f aca="false">Total!Q9</f>
        <v>429</v>
      </c>
      <c r="I9" s="21" t="n">
        <f aca="false">'ADSB ONLY'!F9</f>
        <v>402</v>
      </c>
      <c r="J9" s="22" t="n">
        <f aca="false">H9/$T9</f>
        <v>0.246977547495682</v>
      </c>
      <c r="K9" s="22" t="n">
        <f aca="false">I9/H9</f>
        <v>0.937062937062937</v>
      </c>
      <c r="L9" s="23" t="n">
        <f aca="false">Total!S9</f>
        <v>431</v>
      </c>
      <c r="M9" s="23" t="n">
        <f aca="false">'ADSB ONLY'!H9</f>
        <v>399</v>
      </c>
      <c r="N9" s="24" t="n">
        <f aca="false">L9/$T9</f>
        <v>0.248128957973518</v>
      </c>
      <c r="O9" s="24" t="n">
        <f aca="false">M9/L9</f>
        <v>0.925754060324826</v>
      </c>
      <c r="P9" s="25" t="n">
        <f aca="false">Total!U9</f>
        <v>460</v>
      </c>
      <c r="Q9" s="25" t="n">
        <f aca="false">'ADSB ONLY'!J9</f>
        <v>430</v>
      </c>
      <c r="R9" s="26" t="n">
        <f aca="false">P9/$T9</f>
        <v>0.26482440990213</v>
      </c>
      <c r="S9" s="26" t="n">
        <f aca="false">Q9/P9</f>
        <v>0.934782608695652</v>
      </c>
      <c r="T9" s="8" t="n">
        <f aca="false">SUM(D9,H9,L9,P9)</f>
        <v>1737</v>
      </c>
      <c r="V9" s="19" t="n">
        <f aca="false">Total!Y9</f>
        <v>76480</v>
      </c>
      <c r="W9" s="19" t="n">
        <f aca="false">'ADSB ONLY'!N9</f>
        <v>54036</v>
      </c>
      <c r="X9" s="20" t="n">
        <f aca="false">V9/$AL9</f>
        <v>0.241006378097663</v>
      </c>
      <c r="Y9" s="20" t="n">
        <f aca="false">W9/V9</f>
        <v>0.706537656903766</v>
      </c>
      <c r="Z9" s="21" t="n">
        <f aca="false">Total!AA9</f>
        <v>69068</v>
      </c>
      <c r="AA9" s="21" t="n">
        <f aca="false">'ADSB ONLY'!P9</f>
        <v>52256</v>
      </c>
      <c r="AB9" s="22" t="n">
        <f aca="false">Z9/$AL9</f>
        <v>0.217649431517382</v>
      </c>
      <c r="AC9" s="22" t="n">
        <f aca="false">AA9/Z9</f>
        <v>0.756587710661956</v>
      </c>
      <c r="AD9" s="23" t="n">
        <f aca="false">Total!AC9</f>
        <v>69431</v>
      </c>
      <c r="AE9" s="23" t="n">
        <f aca="false">'ADSB ONLY'!R9</f>
        <v>52789</v>
      </c>
      <c r="AF9" s="24" t="n">
        <f aca="false">AD9/$AL9</f>
        <v>0.21879332946782</v>
      </c>
      <c r="AG9" s="24" t="n">
        <f aca="false">AE9/AD9</f>
        <v>0.760308795782864</v>
      </c>
      <c r="AH9" s="25" t="n">
        <f aca="false">Total!AE9</f>
        <v>102357</v>
      </c>
      <c r="AI9" s="25" t="n">
        <f aca="false">'ADSB ONLY'!T9</f>
        <v>81264</v>
      </c>
      <c r="AJ9" s="26" t="n">
        <f aca="false">AH9/$AL9</f>
        <v>0.322550860917135</v>
      </c>
      <c r="AK9" s="26" t="n">
        <f aca="false">AI9/AH9</f>
        <v>0.793927137372139</v>
      </c>
      <c r="AL9" s="0" t="n">
        <f aca="false">SUM(V9,Z9,AD9,AH9)</f>
        <v>317336</v>
      </c>
    </row>
    <row r="10" customFormat="false" ht="13.8" hidden="false" customHeight="false" outlineLevel="0" collapsed="false">
      <c r="A10" s="6"/>
      <c r="B10" s="1" t="n">
        <v>17</v>
      </c>
      <c r="C10" s="7" t="s">
        <v>21</v>
      </c>
      <c r="D10" s="19" t="n">
        <f aca="false">Total!O10</f>
        <v>401</v>
      </c>
      <c r="E10" s="19" t="n">
        <f aca="false">'ADSB ONLY'!D10</f>
        <v>372</v>
      </c>
      <c r="F10" s="20" t="n">
        <f aca="false">D10/$T10</f>
        <v>0.237700059276823</v>
      </c>
      <c r="G10" s="20" t="n">
        <f aca="false">E10/D10</f>
        <v>0.927680798004987</v>
      </c>
      <c r="H10" s="21" t="n">
        <f aca="false">Total!Q10</f>
        <v>409</v>
      </c>
      <c r="I10" s="21" t="n">
        <f aca="false">'ADSB ONLY'!F10</f>
        <v>379</v>
      </c>
      <c r="J10" s="22" t="n">
        <f aca="false">H10/$T10</f>
        <v>0.242442205097807</v>
      </c>
      <c r="K10" s="22" t="n">
        <f aca="false">I10/H10</f>
        <v>0.926650366748166</v>
      </c>
      <c r="L10" s="23" t="n">
        <f aca="false">Total!S10</f>
        <v>431</v>
      </c>
      <c r="M10" s="23" t="n">
        <f aca="false">'ADSB ONLY'!H10</f>
        <v>400</v>
      </c>
      <c r="N10" s="24" t="n">
        <f aca="false">L10/$T10</f>
        <v>0.255483106105513</v>
      </c>
      <c r="O10" s="24" t="n">
        <f aca="false">M10/L10</f>
        <v>0.928074245939675</v>
      </c>
      <c r="P10" s="25" t="n">
        <f aca="false">Total!U10</f>
        <v>446</v>
      </c>
      <c r="Q10" s="25" t="n">
        <f aca="false">'ADSB ONLY'!J10</f>
        <v>412</v>
      </c>
      <c r="R10" s="26" t="n">
        <f aca="false">P10/$T10</f>
        <v>0.264374629519858</v>
      </c>
      <c r="S10" s="26" t="n">
        <f aca="false">Q10/P10</f>
        <v>0.923766816143498</v>
      </c>
      <c r="T10" s="8" t="n">
        <f aca="false">SUM(D10,H10,L10,P10)</f>
        <v>1687</v>
      </c>
      <c r="V10" s="19" t="n">
        <f aca="false">Total!Y10</f>
        <v>72787</v>
      </c>
      <c r="W10" s="19" t="n">
        <f aca="false">'ADSB ONLY'!N10</f>
        <v>50664</v>
      </c>
      <c r="X10" s="20" t="n">
        <f aca="false">V10/$AL10</f>
        <v>0.238168003874193</v>
      </c>
      <c r="Y10" s="20" t="n">
        <f aca="false">W10/V10</f>
        <v>0.69605836207015</v>
      </c>
      <c r="Z10" s="21" t="n">
        <f aca="false">Total!AA10</f>
        <v>65513</v>
      </c>
      <c r="AA10" s="21" t="n">
        <f aca="false">'ADSB ONLY'!P10</f>
        <v>47331</v>
      </c>
      <c r="AB10" s="22" t="n">
        <f aca="false">Z10/$AL10</f>
        <v>0.214366582464039</v>
      </c>
      <c r="AC10" s="22" t="n">
        <f aca="false">AA10/Z10</f>
        <v>0.722467296567094</v>
      </c>
      <c r="AD10" s="23" t="n">
        <f aca="false">Total!AC10</f>
        <v>67040</v>
      </c>
      <c r="AE10" s="23" t="n">
        <f aca="false">'ADSB ONLY'!R10</f>
        <v>49187</v>
      </c>
      <c r="AF10" s="24" t="n">
        <f aca="false">AD10/$AL10</f>
        <v>0.219363114013848</v>
      </c>
      <c r="AG10" s="24" t="n">
        <f aca="false">AE10/AD10</f>
        <v>0.73369630071599</v>
      </c>
      <c r="AH10" s="25" t="n">
        <f aca="false">Total!AE10</f>
        <v>100272</v>
      </c>
      <c r="AI10" s="25" t="n">
        <f aca="false">'ADSB ONLY'!T10</f>
        <v>77501</v>
      </c>
      <c r="AJ10" s="26" t="n">
        <f aca="false">AH10/$AL10</f>
        <v>0.32810229964792</v>
      </c>
      <c r="AK10" s="26" t="n">
        <f aca="false">AI10/AH10</f>
        <v>0.772907691080262</v>
      </c>
      <c r="AL10" s="0" t="n">
        <f aca="false">SUM(V10,Z10,AD10,AH10)</f>
        <v>305612</v>
      </c>
    </row>
    <row r="11" customFormat="false" ht="13.8" hidden="false" customHeight="false" outlineLevel="0" collapsed="false">
      <c r="C11" s="27" t="s">
        <v>26</v>
      </c>
      <c r="F11" s="28" t="n">
        <f aca="false">AVERAGE(F4:F10)</f>
        <v>0.238748997073372</v>
      </c>
      <c r="G11" s="28" t="n">
        <f aca="false">AVERAGE(G4:G10)</f>
        <v>0.915879631272052</v>
      </c>
      <c r="J11" s="28" t="n">
        <f aca="false">AVERAGE(J4:J10)</f>
        <v>0.245282428976265</v>
      </c>
      <c r="K11" s="28" t="n">
        <f aca="false">AVERAGE(K4:K10)</f>
        <v>0.917287404926006</v>
      </c>
      <c r="N11" s="28" t="n">
        <f aca="false">AVERAGE(N4:N10)</f>
        <v>0.253375101992811</v>
      </c>
      <c r="O11" s="28" t="n">
        <f aca="false">AVERAGE(O4:O10)</f>
        <v>0.917469710866261</v>
      </c>
      <c r="R11" s="28" t="n">
        <f aca="false">AVERAGE(R4:R10)</f>
        <v>0.262593471957552</v>
      </c>
      <c r="S11" s="28" t="n">
        <f aca="false">AVERAGE(S4:S10)</f>
        <v>0.915380822163766</v>
      </c>
      <c r="X11" s="28" t="n">
        <f aca="false">AVERAGE(X4:X10)</f>
        <v>0.239290346916455</v>
      </c>
      <c r="Y11" s="28" t="n">
        <f aca="false">AVERAGE(Y4:Y10)</f>
        <v>0.685161898127616</v>
      </c>
      <c r="AB11" s="28" t="n">
        <f aca="false">AVERAGE(AB4:AB10)</f>
        <v>0.209224325226838</v>
      </c>
      <c r="AC11" s="28" t="n">
        <f aca="false">AVERAGE(AC4:AC10)</f>
        <v>0.724682276826031</v>
      </c>
      <c r="AF11" s="28" t="n">
        <f aca="false">AVERAGE(AF4:AF10)</f>
        <v>0.226317173071478</v>
      </c>
      <c r="AG11" s="28" t="n">
        <f aca="false">AVERAGE(AG4:AG10)</f>
        <v>0.738582901672516</v>
      </c>
      <c r="AJ11" s="28" t="n">
        <f aca="false">AVERAGE(AJ4:AJ10)</f>
        <v>0.325168154785229</v>
      </c>
      <c r="AK11" s="28" t="n">
        <f aca="false">AVERAGE(AK4:AK10)</f>
        <v>0.764572999345112</v>
      </c>
    </row>
    <row r="12" customFormat="false" ht="42.5" hidden="false" customHeight="true" outlineLevel="0" collapsed="false"/>
    <row r="14" customFormat="false" ht="13.8" hidden="false" customHeight="false" outlineLevel="0" collapsed="false">
      <c r="B14" s="3"/>
      <c r="C14" s="3"/>
      <c r="D14" s="4" t="s">
        <v>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V14" s="4" t="s">
        <v>6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customFormat="false" ht="13.8" hidden="false" customHeight="false" outlineLevel="0" collapsed="false">
      <c r="B15" s="3"/>
      <c r="C15" s="3"/>
      <c r="D15" s="11" t="s">
        <v>14</v>
      </c>
      <c r="E15" s="11"/>
      <c r="F15" s="11"/>
      <c r="G15" s="11"/>
      <c r="H15" s="12" t="s">
        <v>15</v>
      </c>
      <c r="I15" s="12"/>
      <c r="J15" s="12"/>
      <c r="K15" s="12"/>
      <c r="L15" s="13" t="s">
        <v>16</v>
      </c>
      <c r="M15" s="13"/>
      <c r="N15" s="13"/>
      <c r="O15" s="13"/>
      <c r="P15" s="14" t="s">
        <v>17</v>
      </c>
      <c r="Q15" s="14"/>
      <c r="R15" s="14"/>
      <c r="S15" s="14"/>
      <c r="T15" s="5"/>
      <c r="V15" s="11" t="s">
        <v>14</v>
      </c>
      <c r="W15" s="11"/>
      <c r="X15" s="11"/>
      <c r="Y15" s="11"/>
      <c r="Z15" s="12" t="s">
        <v>15</v>
      </c>
      <c r="AA15" s="12"/>
      <c r="AB15" s="12"/>
      <c r="AC15" s="12"/>
      <c r="AD15" s="13" t="s">
        <v>16</v>
      </c>
      <c r="AE15" s="13"/>
      <c r="AF15" s="13"/>
      <c r="AG15" s="13"/>
      <c r="AH15" s="14" t="s">
        <v>17</v>
      </c>
      <c r="AI15" s="14"/>
      <c r="AJ15" s="14"/>
      <c r="AK15" s="14"/>
    </row>
    <row r="16" customFormat="false" ht="13.8" hidden="false" customHeight="false" outlineLevel="0" collapsed="false">
      <c r="B16" s="3"/>
      <c r="C16" s="3"/>
      <c r="D16" s="15" t="s">
        <v>18</v>
      </c>
      <c r="E16" s="15" t="s">
        <v>24</v>
      </c>
      <c r="F16" s="15" t="s">
        <v>19</v>
      </c>
      <c r="G16" s="15" t="s">
        <v>25</v>
      </c>
      <c r="H16" s="16" t="s">
        <v>18</v>
      </c>
      <c r="I16" s="16" t="s">
        <v>24</v>
      </c>
      <c r="J16" s="16" t="s">
        <v>19</v>
      </c>
      <c r="K16" s="16" t="s">
        <v>25</v>
      </c>
      <c r="L16" s="17" t="s">
        <v>18</v>
      </c>
      <c r="M16" s="17" t="s">
        <v>24</v>
      </c>
      <c r="N16" s="17" t="s">
        <v>19</v>
      </c>
      <c r="O16" s="17" t="s">
        <v>25</v>
      </c>
      <c r="P16" s="18" t="s">
        <v>18</v>
      </c>
      <c r="Q16" s="18" t="s">
        <v>24</v>
      </c>
      <c r="R16" s="18" t="s">
        <v>19</v>
      </c>
      <c r="S16" s="18" t="s">
        <v>25</v>
      </c>
      <c r="T16" s="5"/>
      <c r="V16" s="15" t="s">
        <v>18</v>
      </c>
      <c r="W16" s="15" t="s">
        <v>24</v>
      </c>
      <c r="X16" s="15" t="s">
        <v>19</v>
      </c>
      <c r="Y16" s="15" t="s">
        <v>25</v>
      </c>
      <c r="Z16" s="16" t="s">
        <v>18</v>
      </c>
      <c r="AA16" s="16" t="s">
        <v>24</v>
      </c>
      <c r="AB16" s="16" t="s">
        <v>19</v>
      </c>
      <c r="AC16" s="16" t="s">
        <v>25</v>
      </c>
      <c r="AD16" s="17" t="s">
        <v>18</v>
      </c>
      <c r="AE16" s="17" t="s">
        <v>24</v>
      </c>
      <c r="AF16" s="17" t="s">
        <v>19</v>
      </c>
      <c r="AG16" s="17" t="s">
        <v>25</v>
      </c>
      <c r="AH16" s="18" t="s">
        <v>18</v>
      </c>
      <c r="AI16" s="18" t="s">
        <v>24</v>
      </c>
      <c r="AJ16" s="18" t="s">
        <v>19</v>
      </c>
      <c r="AK16" s="18" t="s">
        <v>25</v>
      </c>
    </row>
    <row r="17" customFormat="false" ht="13.8" hidden="false" customHeight="false" outlineLevel="0" collapsed="false">
      <c r="A17" s="6" t="s">
        <v>22</v>
      </c>
      <c r="B17" s="1" t="n">
        <v>2</v>
      </c>
      <c r="C17" s="7" t="n">
        <v>40.2</v>
      </c>
      <c r="D17" s="19" t="n">
        <f aca="false">Total!O17</f>
        <v>383</v>
      </c>
      <c r="E17" s="19" t="n">
        <f aca="false">'ADSB ONLY'!D17</f>
        <v>345</v>
      </c>
      <c r="F17" s="20" t="n">
        <f aca="false">D17/$T17</f>
        <v>0.235547355473555</v>
      </c>
      <c r="G17" s="20" t="n">
        <f aca="false">E17/D17</f>
        <v>0.900783289817232</v>
      </c>
      <c r="H17" s="21" t="n">
        <f aca="false">Total!Q17</f>
        <v>398</v>
      </c>
      <c r="I17" s="21" t="n">
        <f aca="false">'ADSB ONLY'!F17</f>
        <v>375</v>
      </c>
      <c r="J17" s="22" t="n">
        <f aca="false">H17/$T17</f>
        <v>0.244772447724477</v>
      </c>
      <c r="K17" s="22" t="n">
        <f aca="false">I17/H17</f>
        <v>0.942211055276382</v>
      </c>
      <c r="L17" s="23" t="n">
        <f aca="false">Total!S17</f>
        <v>411</v>
      </c>
      <c r="M17" s="23" t="n">
        <f aca="false">'ADSB ONLY'!H17</f>
        <v>388</v>
      </c>
      <c r="N17" s="24" t="n">
        <f aca="false">L17/$T17</f>
        <v>0.252767527675277</v>
      </c>
      <c r="O17" s="24" t="n">
        <f aca="false">M17/L17</f>
        <v>0.944038929440389</v>
      </c>
      <c r="P17" s="25" t="n">
        <f aca="false">Total!U17</f>
        <v>434</v>
      </c>
      <c r="Q17" s="25" t="n">
        <f aca="false">'ADSB ONLY'!J17</f>
        <v>408</v>
      </c>
      <c r="R17" s="26" t="n">
        <f aca="false">P17/$T17</f>
        <v>0.266912669126691</v>
      </c>
      <c r="S17" s="26" t="n">
        <f aca="false">Q17/P17</f>
        <v>0.940092165898617</v>
      </c>
      <c r="T17" s="8" t="n">
        <f aca="false">SUM(D17,H17,L17,P17)</f>
        <v>1626</v>
      </c>
      <c r="V17" s="19" t="n">
        <f aca="false">Total!Y17</f>
        <v>60851</v>
      </c>
      <c r="W17" s="19" t="n">
        <f aca="false">'ADSB ONLY'!N17</f>
        <v>38391</v>
      </c>
      <c r="X17" s="20" t="n">
        <f aca="false">V17/$AL17</f>
        <v>0.173675407852226</v>
      </c>
      <c r="Y17" s="20" t="n">
        <f aca="false">W17/V17</f>
        <v>0.63090171073606</v>
      </c>
      <c r="Z17" s="21" t="n">
        <f aca="false">Total!AA17</f>
        <v>69641</v>
      </c>
      <c r="AA17" s="21" t="n">
        <f aca="false">'ADSB ONLY'!P17</f>
        <v>53654</v>
      </c>
      <c r="AB17" s="22" t="n">
        <f aca="false">Z17/$AL17</f>
        <v>0.198763029009167</v>
      </c>
      <c r="AC17" s="22" t="n">
        <f aca="false">AA17/Z17</f>
        <v>0.770436955241883</v>
      </c>
      <c r="AD17" s="23" t="n">
        <f aca="false">Total!AC17</f>
        <v>81952</v>
      </c>
      <c r="AE17" s="23" t="n">
        <f aca="false">'ADSB ONLY'!R17</f>
        <v>65968</v>
      </c>
      <c r="AF17" s="24" t="n">
        <f aca="false">AD17/$AL17</f>
        <v>0.233899969175619</v>
      </c>
      <c r="AG17" s="24" t="n">
        <f aca="false">AE17/AD17</f>
        <v>0.804959000390472</v>
      </c>
      <c r="AH17" s="25" t="n">
        <f aca="false">Total!AE17</f>
        <v>137928</v>
      </c>
      <c r="AI17" s="25" t="n">
        <f aca="false">'ADSB ONLY'!T17</f>
        <v>117797</v>
      </c>
      <c r="AJ17" s="26" t="n">
        <f aca="false">AH17/$AL17</f>
        <v>0.393661593962988</v>
      </c>
      <c r="AK17" s="26" t="n">
        <f aca="false">AI17/AH17</f>
        <v>0.854047039034859</v>
      </c>
      <c r="AL17" s="0" t="n">
        <f aca="false">SUM(V17,Z17,AD17,AH17)</f>
        <v>350372</v>
      </c>
    </row>
    <row r="18" customFormat="false" ht="13.8" hidden="false" customHeight="false" outlineLevel="0" collapsed="false">
      <c r="A18" s="6"/>
      <c r="B18" s="1" t="n">
        <v>3</v>
      </c>
      <c r="C18" s="7" t="n">
        <v>42.1</v>
      </c>
      <c r="D18" s="19" t="n">
        <f aca="false">Total!O18</f>
        <v>374</v>
      </c>
      <c r="E18" s="19" t="n">
        <f aca="false">'ADSB ONLY'!D18</f>
        <v>325</v>
      </c>
      <c r="F18" s="20" t="n">
        <f aca="false">D18/$T18</f>
        <v>0.232298136645963</v>
      </c>
      <c r="G18" s="20" t="n">
        <f aca="false">E18/D18</f>
        <v>0.868983957219251</v>
      </c>
      <c r="H18" s="21" t="n">
        <f aca="false">Total!Q18</f>
        <v>398</v>
      </c>
      <c r="I18" s="21" t="n">
        <f aca="false">'ADSB ONLY'!F18</f>
        <v>365</v>
      </c>
      <c r="J18" s="22" t="n">
        <f aca="false">H18/$T18</f>
        <v>0.247204968944099</v>
      </c>
      <c r="K18" s="22" t="n">
        <f aca="false">I18/H18</f>
        <v>0.917085427135678</v>
      </c>
      <c r="L18" s="23" t="n">
        <f aca="false">Total!S18</f>
        <v>415</v>
      </c>
      <c r="M18" s="23" t="n">
        <f aca="false">'ADSB ONLY'!H18</f>
        <v>381</v>
      </c>
      <c r="N18" s="24" t="n">
        <f aca="false">L18/$T18</f>
        <v>0.257763975155279</v>
      </c>
      <c r="O18" s="24" t="n">
        <f aca="false">M18/L18</f>
        <v>0.918072289156627</v>
      </c>
      <c r="P18" s="25" t="n">
        <f aca="false">Total!U18</f>
        <v>423</v>
      </c>
      <c r="Q18" s="25" t="n">
        <f aca="false">'ADSB ONLY'!J18</f>
        <v>387</v>
      </c>
      <c r="R18" s="26" t="n">
        <f aca="false">P18/$T18</f>
        <v>0.262732919254658</v>
      </c>
      <c r="S18" s="26" t="n">
        <f aca="false">Q18/P18</f>
        <v>0.914893617021277</v>
      </c>
      <c r="T18" s="8" t="n">
        <f aca="false">SUM(D18,H18,L18,P18)</f>
        <v>1610</v>
      </c>
      <c r="V18" s="19" t="n">
        <f aca="false">Total!Y18</f>
        <v>65725</v>
      </c>
      <c r="W18" s="19" t="n">
        <f aca="false">'ADSB ONLY'!N18</f>
        <v>35607</v>
      </c>
      <c r="X18" s="20" t="n">
        <f aca="false">V18/$AL18</f>
        <v>0.176540583517328</v>
      </c>
      <c r="Y18" s="20" t="n">
        <f aca="false">W18/V18</f>
        <v>0.541757322175732</v>
      </c>
      <c r="Z18" s="21" t="n">
        <f aca="false">Total!AA18</f>
        <v>71246</v>
      </c>
      <c r="AA18" s="21" t="n">
        <f aca="false">'ADSB ONLY'!P18</f>
        <v>52780</v>
      </c>
      <c r="AB18" s="22" t="n">
        <f aca="false">Z18/$AL18</f>
        <v>0.191370261137703</v>
      </c>
      <c r="AC18" s="22" t="n">
        <f aca="false">AA18/Z18</f>
        <v>0.740813519355473</v>
      </c>
      <c r="AD18" s="23" t="n">
        <f aca="false">Total!AC18</f>
        <v>89788</v>
      </c>
      <c r="AE18" s="23" t="n">
        <f aca="false">'ADSB ONLY'!R18</f>
        <v>69925</v>
      </c>
      <c r="AF18" s="24" t="n">
        <f aca="false">AD18/$AL18</f>
        <v>0.241174985361032</v>
      </c>
      <c r="AG18" s="24" t="n">
        <f aca="false">AE18/AD18</f>
        <v>0.778778901412215</v>
      </c>
      <c r="AH18" s="25" t="n">
        <f aca="false">Total!AE18</f>
        <v>145535</v>
      </c>
      <c r="AI18" s="25" t="n">
        <f aca="false">'ADSB ONLY'!T18</f>
        <v>120778</v>
      </c>
      <c r="AJ18" s="26" t="n">
        <f aca="false">AH18/$AL18</f>
        <v>0.390914169983937</v>
      </c>
      <c r="AK18" s="26" t="n">
        <f aca="false">AI18/AH18</f>
        <v>0.829889717250146</v>
      </c>
      <c r="AL18" s="0" t="n">
        <f aca="false">SUM(V18,Z18,AD18,AH18)</f>
        <v>372294</v>
      </c>
    </row>
    <row r="19" customFormat="false" ht="13.8" hidden="false" customHeight="false" outlineLevel="0" collapsed="false">
      <c r="A19" s="6"/>
      <c r="B19" s="1" t="n">
        <v>4</v>
      </c>
      <c r="C19" s="7" t="n">
        <v>43.4</v>
      </c>
      <c r="D19" s="19" t="n">
        <f aca="false">Total!O19</f>
        <v>315</v>
      </c>
      <c r="E19" s="19" t="n">
        <f aca="false">'ADSB ONLY'!D19</f>
        <v>270</v>
      </c>
      <c r="F19" s="20" t="n">
        <f aca="false">D19/$T19</f>
        <v>0.221987315010571</v>
      </c>
      <c r="G19" s="20" t="n">
        <f aca="false">E19/D19</f>
        <v>0.857142857142857</v>
      </c>
      <c r="H19" s="21" t="n">
        <f aca="false">Total!Q19</f>
        <v>337</v>
      </c>
      <c r="I19" s="21" t="n">
        <f aca="false">'ADSB ONLY'!F19</f>
        <v>298</v>
      </c>
      <c r="J19" s="22" t="n">
        <f aca="false">H19/$T19</f>
        <v>0.237491190979563</v>
      </c>
      <c r="K19" s="22" t="n">
        <f aca="false">I19/H19</f>
        <v>0.884272997032641</v>
      </c>
      <c r="L19" s="23" t="n">
        <f aca="false">Total!S19</f>
        <v>367</v>
      </c>
      <c r="M19" s="23" t="n">
        <f aca="false">'ADSB ONLY'!H19</f>
        <v>321</v>
      </c>
      <c r="N19" s="24" t="n">
        <f aca="false">L19/$T19</f>
        <v>0.258632840028189</v>
      </c>
      <c r="O19" s="24" t="n">
        <f aca="false">M19/L19</f>
        <v>0.874659400544959</v>
      </c>
      <c r="P19" s="25" t="n">
        <f aca="false">Total!U19</f>
        <v>400</v>
      </c>
      <c r="Q19" s="25" t="n">
        <f aca="false">'ADSB ONLY'!J19</f>
        <v>343</v>
      </c>
      <c r="R19" s="26" t="n">
        <f aca="false">P19/$T19</f>
        <v>0.281888653981677</v>
      </c>
      <c r="S19" s="26" t="n">
        <f aca="false">Q19/P19</f>
        <v>0.8575</v>
      </c>
      <c r="T19" s="8" t="n">
        <f aca="false">SUM(D19,H19,L19,P19)</f>
        <v>1419</v>
      </c>
      <c r="V19" s="19" t="n">
        <f aca="false">Total!Y19</f>
        <v>61854</v>
      </c>
      <c r="W19" s="19" t="n">
        <f aca="false">'ADSB ONLY'!N19</f>
        <v>32045</v>
      </c>
      <c r="X19" s="20" t="n">
        <f aca="false">V19/$AL19</f>
        <v>0.173302737641946</v>
      </c>
      <c r="Y19" s="20" t="n">
        <f aca="false">W19/V19</f>
        <v>0.51807482135351</v>
      </c>
      <c r="Z19" s="21" t="n">
        <f aca="false">Total!AA19</f>
        <v>63151</v>
      </c>
      <c r="AA19" s="21" t="n">
        <f aca="false">'ADSB ONLY'!P19</f>
        <v>44041</v>
      </c>
      <c r="AB19" s="22" t="n">
        <f aca="false">Z19/$AL19</f>
        <v>0.17693667644496</v>
      </c>
      <c r="AC19" s="22" t="n">
        <f aca="false">AA19/Z19</f>
        <v>0.697391965289544</v>
      </c>
      <c r="AD19" s="23" t="n">
        <f aca="false">Total!AC19</f>
        <v>83625</v>
      </c>
      <c r="AE19" s="23" t="n">
        <f aca="false">'ADSB ONLY'!R19</f>
        <v>63084</v>
      </c>
      <c r="AF19" s="24" t="n">
        <f aca="false">AD19/$AL19</f>
        <v>0.234300795992301</v>
      </c>
      <c r="AG19" s="24" t="n">
        <f aca="false">AE19/AD19</f>
        <v>0.754367713004484</v>
      </c>
      <c r="AH19" s="25" t="n">
        <f aca="false">Total!AE19</f>
        <v>148283</v>
      </c>
      <c r="AI19" s="25" t="n">
        <f aca="false">'ADSB ONLY'!T19</f>
        <v>120405</v>
      </c>
      <c r="AJ19" s="26" t="n">
        <f aca="false">AH19/$AL19</f>
        <v>0.415459789920793</v>
      </c>
      <c r="AK19" s="26" t="n">
        <f aca="false">AI19/AH19</f>
        <v>0.811994631886325</v>
      </c>
      <c r="AL19" s="0" t="n">
        <f aca="false">SUM(V19,Z19,AD19,AH19)</f>
        <v>356913</v>
      </c>
    </row>
    <row r="20" customFormat="false" ht="13.8" hidden="false" customHeight="false" outlineLevel="0" collapsed="false">
      <c r="A20" s="6"/>
      <c r="B20" s="1" t="n">
        <v>5</v>
      </c>
      <c r="C20" s="7" t="n">
        <v>44.5</v>
      </c>
      <c r="D20" s="19" t="n">
        <f aca="false">Total!O20</f>
        <v>327</v>
      </c>
      <c r="E20" s="19" t="n">
        <f aca="false">'ADSB ONLY'!D20</f>
        <v>275</v>
      </c>
      <c r="F20" s="20" t="n">
        <f aca="false">D20/$T20</f>
        <v>0.221845318860244</v>
      </c>
      <c r="G20" s="20" t="n">
        <f aca="false">E20/D20</f>
        <v>0.840978593272171</v>
      </c>
      <c r="H20" s="21" t="n">
        <f aca="false">Total!Q20</f>
        <v>349</v>
      </c>
      <c r="I20" s="21" t="n">
        <f aca="false">'ADSB ONLY'!F20</f>
        <v>315</v>
      </c>
      <c r="J20" s="22" t="n">
        <f aca="false">H20/$T20</f>
        <v>0.236770691994573</v>
      </c>
      <c r="K20" s="22" t="n">
        <f aca="false">I20/H20</f>
        <v>0.902578796561605</v>
      </c>
      <c r="L20" s="23" t="n">
        <f aca="false">Total!S20</f>
        <v>377</v>
      </c>
      <c r="M20" s="23" t="n">
        <f aca="false">'ADSB ONLY'!H20</f>
        <v>338</v>
      </c>
      <c r="N20" s="24" t="n">
        <f aca="false">L20/$T20</f>
        <v>0.255766621438263</v>
      </c>
      <c r="O20" s="24" t="n">
        <f aca="false">M20/L20</f>
        <v>0.896551724137931</v>
      </c>
      <c r="P20" s="25" t="n">
        <f aca="false">Total!U20</f>
        <v>421</v>
      </c>
      <c r="Q20" s="25" t="n">
        <f aca="false">'ADSB ONLY'!J20</f>
        <v>370</v>
      </c>
      <c r="R20" s="26" t="n">
        <f aca="false">P20/$T20</f>
        <v>0.28561736770692</v>
      </c>
      <c r="S20" s="26" t="n">
        <f aca="false">Q20/P20</f>
        <v>0.878859857482185</v>
      </c>
      <c r="T20" s="8" t="n">
        <f aca="false">SUM(D20,H20,L20,P20)</f>
        <v>1474</v>
      </c>
      <c r="V20" s="19" t="n">
        <f aca="false">Total!Y20</f>
        <v>66306</v>
      </c>
      <c r="W20" s="19" t="n">
        <f aca="false">'ADSB ONLY'!N20</f>
        <v>34714</v>
      </c>
      <c r="X20" s="20" t="n">
        <f aca="false">V20/$AL20</f>
        <v>0.141893540255171</v>
      </c>
      <c r="Y20" s="20" t="n">
        <f aca="false">W20/V20</f>
        <v>0.523542364190269</v>
      </c>
      <c r="Z20" s="21" t="n">
        <f aca="false">Total!AA20</f>
        <v>68675</v>
      </c>
      <c r="AA20" s="21" t="n">
        <f aca="false">'ADSB ONLY'!P20</f>
        <v>46596</v>
      </c>
      <c r="AB20" s="22" t="n">
        <f aca="false">Z20/$AL20</f>
        <v>0.146963153817511</v>
      </c>
      <c r="AC20" s="22" t="n">
        <f aca="false">AA20/Z20</f>
        <v>0.678500182016746</v>
      </c>
      <c r="AD20" s="23" t="n">
        <f aca="false">Total!AC20</f>
        <v>119316</v>
      </c>
      <c r="AE20" s="23" t="n">
        <f aca="false">'ADSB ONLY'!R20</f>
        <v>96634</v>
      </c>
      <c r="AF20" s="24" t="n">
        <f aca="false">AD20/$AL20</f>
        <v>0.255333901141466</v>
      </c>
      <c r="AG20" s="24" t="n">
        <f aca="false">AE20/AD20</f>
        <v>0.8098997619766</v>
      </c>
      <c r="AH20" s="25" t="n">
        <f aca="false">Total!AE20</f>
        <v>212997</v>
      </c>
      <c r="AI20" s="25" t="n">
        <f aca="false">'ADSB ONLY'!T20</f>
        <v>179055</v>
      </c>
      <c r="AJ20" s="26" t="n">
        <f aca="false">AH20/$AL20</f>
        <v>0.455809404785852</v>
      </c>
      <c r="AK20" s="26" t="n">
        <f aca="false">AI20/AH20</f>
        <v>0.840645642896379</v>
      </c>
      <c r="AL20" s="0" t="n">
        <f aca="false">SUM(V20,Z20,AD20,AH20)</f>
        <v>467294</v>
      </c>
    </row>
    <row r="21" customFormat="false" ht="13.8" hidden="false" customHeight="false" outlineLevel="0" collapsed="false">
      <c r="A21" s="6"/>
      <c r="B21" s="1" t="n">
        <v>6</v>
      </c>
      <c r="C21" s="7" t="n">
        <v>48</v>
      </c>
      <c r="D21" s="19" t="n">
        <f aca="false">Total!O21</f>
        <v>342</v>
      </c>
      <c r="E21" s="19" t="n">
        <f aca="false">'ADSB ONLY'!D21</f>
        <v>288</v>
      </c>
      <c r="F21" s="20" t="n">
        <f aca="false">D21/$T21</f>
        <v>0.227091633466135</v>
      </c>
      <c r="G21" s="20" t="n">
        <f aca="false">E21/D21</f>
        <v>0.842105263157895</v>
      </c>
      <c r="H21" s="21" t="n">
        <f aca="false">Total!Q21</f>
        <v>355</v>
      </c>
      <c r="I21" s="21" t="n">
        <f aca="false">'ADSB ONLY'!F21</f>
        <v>321</v>
      </c>
      <c r="J21" s="22" t="n">
        <f aca="false">H21/$T21</f>
        <v>0.235723771580345</v>
      </c>
      <c r="K21" s="22" t="n">
        <f aca="false">I21/H21</f>
        <v>0.904225352112676</v>
      </c>
      <c r="L21" s="23" t="n">
        <f aca="false">Total!S21</f>
        <v>386</v>
      </c>
      <c r="M21" s="23" t="n">
        <f aca="false">'ADSB ONLY'!H21</f>
        <v>339</v>
      </c>
      <c r="N21" s="24" t="n">
        <f aca="false">L21/$T21</f>
        <v>0.256308100929615</v>
      </c>
      <c r="O21" s="24" t="n">
        <f aca="false">M21/L21</f>
        <v>0.878238341968912</v>
      </c>
      <c r="P21" s="25" t="n">
        <f aca="false">Total!U21</f>
        <v>423</v>
      </c>
      <c r="Q21" s="25" t="n">
        <f aca="false">'ADSB ONLY'!J21</f>
        <v>368</v>
      </c>
      <c r="R21" s="26" t="n">
        <f aca="false">P21/$T21</f>
        <v>0.280876494023904</v>
      </c>
      <c r="S21" s="26" t="n">
        <f aca="false">Q21/P21</f>
        <v>0.869976359338062</v>
      </c>
      <c r="T21" s="8" t="n">
        <f aca="false">SUM(D21,H21,L21,P21)</f>
        <v>1506</v>
      </c>
      <c r="V21" s="19" t="n">
        <f aca="false">Total!Y21</f>
        <v>59846</v>
      </c>
      <c r="W21" s="19" t="n">
        <f aca="false">'ADSB ONLY'!N21</f>
        <v>33328</v>
      </c>
      <c r="X21" s="20" t="n">
        <f aca="false">V21/$AL21</f>
        <v>0.123931960223155</v>
      </c>
      <c r="Y21" s="20" t="n">
        <f aca="false">W21/V21</f>
        <v>0.556896033151756</v>
      </c>
      <c r="Z21" s="21" t="n">
        <f aca="false">Total!AA21</f>
        <v>68686</v>
      </c>
      <c r="AA21" s="21" t="n">
        <f aca="false">'ADSB ONLY'!P21</f>
        <v>47237</v>
      </c>
      <c r="AB21" s="22" t="n">
        <f aca="false">Z21/$AL21</f>
        <v>0.142238255186438</v>
      </c>
      <c r="AC21" s="22" t="n">
        <f aca="false">AA21/Z21</f>
        <v>0.687723844742742</v>
      </c>
      <c r="AD21" s="23" t="n">
        <f aca="false">Total!AC21</f>
        <v>109567</v>
      </c>
      <c r="AE21" s="23" t="n">
        <f aca="false">'ADSB ONLY'!R21</f>
        <v>87144</v>
      </c>
      <c r="AF21" s="24" t="n">
        <f aca="false">AD21/$AL21</f>
        <v>0.22689658600024</v>
      </c>
      <c r="AG21" s="24" t="n">
        <f aca="false">AE21/AD21</f>
        <v>0.795348964560497</v>
      </c>
      <c r="AH21" s="25" t="n">
        <f aca="false">Total!AE21</f>
        <v>244795</v>
      </c>
      <c r="AI21" s="25" t="n">
        <f aca="false">'ADSB ONLY'!T21</f>
        <v>209938</v>
      </c>
      <c r="AJ21" s="26" t="n">
        <f aca="false">AH21/$AL21</f>
        <v>0.506933198590167</v>
      </c>
      <c r="AK21" s="26" t="n">
        <f aca="false">AI21/AH21</f>
        <v>0.857607385771768</v>
      </c>
      <c r="AL21" s="0" t="n">
        <f aca="false">SUM(V21,Z21,AD21,AH21)</f>
        <v>482894</v>
      </c>
    </row>
    <row r="22" customFormat="false" ht="13.8" hidden="false" customHeight="false" outlineLevel="0" collapsed="false">
      <c r="A22" s="6"/>
      <c r="B22" s="1" t="n">
        <v>7</v>
      </c>
      <c r="C22" s="7" t="n">
        <v>49.6</v>
      </c>
      <c r="D22" s="19" t="n">
        <f aca="false">Total!O22</f>
        <v>342</v>
      </c>
      <c r="E22" s="19" t="n">
        <f aca="false">'ADSB ONLY'!D22</f>
        <v>299</v>
      </c>
      <c r="F22" s="20" t="n">
        <f aca="false">D22/$T22</f>
        <v>0.225742574257426</v>
      </c>
      <c r="G22" s="20" t="n">
        <f aca="false">E22/D22</f>
        <v>0.874269005847953</v>
      </c>
      <c r="H22" s="21" t="n">
        <f aca="false">Total!Q22</f>
        <v>364</v>
      </c>
      <c r="I22" s="21" t="n">
        <f aca="false">'ADSB ONLY'!F22</f>
        <v>329</v>
      </c>
      <c r="J22" s="22" t="n">
        <f aca="false">H22/$T22</f>
        <v>0.24026402640264</v>
      </c>
      <c r="K22" s="22" t="n">
        <f aca="false">I22/H22</f>
        <v>0.903846153846154</v>
      </c>
      <c r="L22" s="23" t="n">
        <f aca="false">Total!S22</f>
        <v>394</v>
      </c>
      <c r="M22" s="23" t="n">
        <f aca="false">'ADSB ONLY'!H22</f>
        <v>355</v>
      </c>
      <c r="N22" s="24" t="n">
        <f aca="false">L22/$T22</f>
        <v>0.26006600660066</v>
      </c>
      <c r="O22" s="24" t="n">
        <f aca="false">M22/L22</f>
        <v>0.901015228426396</v>
      </c>
      <c r="P22" s="25" t="n">
        <f aca="false">Total!U22</f>
        <v>415</v>
      </c>
      <c r="Q22" s="25" t="n">
        <f aca="false">'ADSB ONLY'!J22</f>
        <v>367</v>
      </c>
      <c r="R22" s="26" t="n">
        <f aca="false">P22/$T22</f>
        <v>0.273927392739274</v>
      </c>
      <c r="S22" s="26" t="n">
        <f aca="false">Q22/P22</f>
        <v>0.88433734939759</v>
      </c>
      <c r="T22" s="8" t="n">
        <f aca="false">SUM(D22,H22,L22,P22)</f>
        <v>1515</v>
      </c>
      <c r="V22" s="19" t="n">
        <f aca="false">Total!Y22</f>
        <v>61384</v>
      </c>
      <c r="W22" s="19" t="n">
        <f aca="false">'ADSB ONLY'!N22</f>
        <v>39291</v>
      </c>
      <c r="X22" s="20" t="n">
        <f aca="false">V22/$AL22</f>
        <v>0.165628296902699</v>
      </c>
      <c r="Y22" s="20" t="n">
        <f aca="false">W22/V22</f>
        <v>0.640085364264303</v>
      </c>
      <c r="Z22" s="21" t="n">
        <f aca="false">Total!AA22</f>
        <v>66324</v>
      </c>
      <c r="AA22" s="21" t="n">
        <f aca="false">'ADSB ONLY'!P22</f>
        <v>48706</v>
      </c>
      <c r="AB22" s="22" t="n">
        <f aca="false">Z22/$AL22</f>
        <v>0.178957564899234</v>
      </c>
      <c r="AC22" s="22" t="n">
        <f aca="false">AA22/Z22</f>
        <v>0.73436463421989</v>
      </c>
      <c r="AD22" s="23" t="n">
        <f aca="false">Total!AC22</f>
        <v>81820</v>
      </c>
      <c r="AE22" s="23" t="n">
        <f aca="false">'ADSB ONLY'!R22</f>
        <v>61985</v>
      </c>
      <c r="AF22" s="24" t="n">
        <f aca="false">AD22/$AL22</f>
        <v>0.220769373983104</v>
      </c>
      <c r="AG22" s="24" t="n">
        <f aca="false">AE22/AD22</f>
        <v>0.757577609386458</v>
      </c>
      <c r="AH22" s="25" t="n">
        <f aca="false">Total!AE22</f>
        <v>161085</v>
      </c>
      <c r="AI22" s="25" t="n">
        <f aca="false">'ADSB ONLY'!T22</f>
        <v>134186</v>
      </c>
      <c r="AJ22" s="26" t="n">
        <f aca="false">AH22/$AL22</f>
        <v>0.434644764214963</v>
      </c>
      <c r="AK22" s="26" t="n">
        <f aca="false">AI22/AH22</f>
        <v>0.833013626346339</v>
      </c>
      <c r="AL22" s="0" t="n">
        <f aca="false">SUM(V22,Z22,AD22,AH22)</f>
        <v>370613</v>
      </c>
    </row>
    <row r="23" customFormat="false" ht="13.8" hidden="false" customHeight="false" outlineLevel="0" collapsed="false">
      <c r="A23" s="6"/>
      <c r="B23" s="1" t="n">
        <v>8</v>
      </c>
      <c r="C23" s="7" t="s">
        <v>21</v>
      </c>
      <c r="D23" s="19" t="n">
        <f aca="false">Total!O23</f>
        <v>428</v>
      </c>
      <c r="E23" s="19" t="n">
        <f aca="false">'ADSB ONLY'!D23</f>
        <v>375</v>
      </c>
      <c r="F23" s="20" t="n">
        <f aca="false">D23/$T23</f>
        <v>0.233624454148472</v>
      </c>
      <c r="G23" s="20" t="n">
        <f aca="false">E23/D23</f>
        <v>0.876168224299065</v>
      </c>
      <c r="H23" s="21" t="n">
        <f aca="false">Total!Q23</f>
        <v>443</v>
      </c>
      <c r="I23" s="21" t="n">
        <f aca="false">'ADSB ONLY'!F23</f>
        <v>410</v>
      </c>
      <c r="J23" s="22" t="n">
        <f aca="false">H23/$T23</f>
        <v>0.241812227074236</v>
      </c>
      <c r="K23" s="22" t="n">
        <f aca="false">I23/H23</f>
        <v>0.925507900677201</v>
      </c>
      <c r="L23" s="23" t="n">
        <f aca="false">Total!S23</f>
        <v>466</v>
      </c>
      <c r="M23" s="23" t="n">
        <f aca="false">'ADSB ONLY'!H23</f>
        <v>434</v>
      </c>
      <c r="N23" s="24" t="n">
        <f aca="false">L23/$T23</f>
        <v>0.254366812227074</v>
      </c>
      <c r="O23" s="24" t="n">
        <f aca="false">M23/L23</f>
        <v>0.931330472103004</v>
      </c>
      <c r="P23" s="25" t="n">
        <f aca="false">Total!U23</f>
        <v>495</v>
      </c>
      <c r="Q23" s="25" t="n">
        <f aca="false">'ADSB ONLY'!J23</f>
        <v>458</v>
      </c>
      <c r="R23" s="26" t="n">
        <f aca="false">P23/$T23</f>
        <v>0.270196506550218</v>
      </c>
      <c r="S23" s="26" t="n">
        <f aca="false">Q23/P23</f>
        <v>0.925252525252525</v>
      </c>
      <c r="T23" s="8" t="n">
        <f aca="false">SUM(D23,H23,L23,P23)</f>
        <v>1832</v>
      </c>
      <c r="V23" s="19" t="n">
        <f aca="false">Total!Y23</f>
        <v>61836</v>
      </c>
      <c r="W23" s="19" t="n">
        <f aca="false">'ADSB ONLY'!N23</f>
        <v>38265</v>
      </c>
      <c r="X23" s="20" t="n">
        <f aca="false">V23/$AL23</f>
        <v>0.126736228533483</v>
      </c>
      <c r="Y23" s="20" t="n">
        <f aca="false">W23/V23</f>
        <v>0.618814282941976</v>
      </c>
      <c r="Z23" s="21" t="n">
        <f aca="false">Total!AA23</f>
        <v>71984</v>
      </c>
      <c r="AA23" s="21" t="n">
        <f aca="false">'ADSB ONLY'!P23</f>
        <v>53075</v>
      </c>
      <c r="AB23" s="22" t="n">
        <f aca="false">Z23/$AL23</f>
        <v>0.147535103738182</v>
      </c>
      <c r="AC23" s="22" t="n">
        <f aca="false">AA23/Z23</f>
        <v>0.73731662591687</v>
      </c>
      <c r="AD23" s="23" t="n">
        <f aca="false">Total!AC23</f>
        <v>100329</v>
      </c>
      <c r="AE23" s="23" t="n">
        <f aca="false">'ADSB ONLY'!R23</f>
        <v>80501</v>
      </c>
      <c r="AF23" s="24" t="n">
        <f aca="false">AD23/$AL23</f>
        <v>0.205629715255446</v>
      </c>
      <c r="AG23" s="24" t="n">
        <f aca="false">AE23/AD23</f>
        <v>0.802370202035304</v>
      </c>
      <c r="AH23" s="25" t="n">
        <f aca="false">Total!AE23</f>
        <v>253762</v>
      </c>
      <c r="AI23" s="25" t="n">
        <f aca="false">'ADSB ONLY'!T23</f>
        <v>225927</v>
      </c>
      <c r="AJ23" s="26" t="n">
        <f aca="false">AH23/$AL23</f>
        <v>0.52009895247289</v>
      </c>
      <c r="AK23" s="26" t="n">
        <f aca="false">AI23/AH23</f>
        <v>0.890310606000898</v>
      </c>
      <c r="AL23" s="0" t="n">
        <f aca="false">SUM(V23,Z23,AD23,AH23)</f>
        <v>487911</v>
      </c>
    </row>
    <row r="24" customFormat="false" ht="13.8" hidden="false" customHeight="false" outlineLevel="0" collapsed="false">
      <c r="C24" s="27" t="s">
        <v>26</v>
      </c>
      <c r="F24" s="28" t="n">
        <f aca="false">AVERAGE(F17:F23)</f>
        <v>0.228305255408909</v>
      </c>
      <c r="G24" s="28" t="n">
        <f aca="false">AVERAGE(G17:G23)</f>
        <v>0.865775884393775</v>
      </c>
      <c r="J24" s="28" t="n">
        <f aca="false">AVERAGE(J17:J23)</f>
        <v>0.240577046385705</v>
      </c>
      <c r="K24" s="28" t="n">
        <f aca="false">AVERAGE(K17:K23)</f>
        <v>0.911389668948905</v>
      </c>
      <c r="N24" s="28" t="n">
        <f aca="false">AVERAGE(N17:N23)</f>
        <v>0.256524554864908</v>
      </c>
      <c r="O24" s="28" t="n">
        <f aca="false">AVERAGE(O17:O23)</f>
        <v>0.90627234082546</v>
      </c>
      <c r="R24" s="28" t="n">
        <f aca="false">AVERAGE(R17:R23)</f>
        <v>0.274593143340478</v>
      </c>
      <c r="S24" s="28" t="n">
        <f aca="false">AVERAGE(S17:S23)</f>
        <v>0.895844553484322</v>
      </c>
      <c r="X24" s="28" t="n">
        <f aca="false">AVERAGE(X17:X23)</f>
        <v>0.154529822132287</v>
      </c>
      <c r="Y24" s="28" t="n">
        <f aca="false">AVERAGE(Y17:Y23)</f>
        <v>0.575724556973372</v>
      </c>
      <c r="AB24" s="28" t="n">
        <f aca="false">AVERAGE(AB17:AB23)</f>
        <v>0.168966292033314</v>
      </c>
      <c r="AC24" s="28" t="n">
        <f aca="false">AVERAGE(AC17:AC23)</f>
        <v>0.72093538954045</v>
      </c>
      <c r="AF24" s="28" t="n">
        <f aca="false">AVERAGE(AF17:AF23)</f>
        <v>0.231143618129887</v>
      </c>
      <c r="AG24" s="28" t="n">
        <f aca="false">AVERAGE(AG17:AG23)</f>
        <v>0.786186021823719</v>
      </c>
      <c r="AJ24" s="28" t="n">
        <f aca="false">AVERAGE(AJ17:AJ23)</f>
        <v>0.445360267704513</v>
      </c>
      <c r="AK24" s="28" t="n">
        <f aca="false">AVERAGE(AK17:AK23)</f>
        <v>0.845358378455245</v>
      </c>
    </row>
    <row r="25" customFormat="false" ht="42.5" hidden="false" customHeight="true" outlineLevel="0" collapsed="false"/>
    <row r="27" customFormat="false" ht="13.8" hidden="false" customHeight="false" outlineLevel="0" collapsed="false">
      <c r="B27" s="3"/>
      <c r="C27" s="3"/>
      <c r="D27" s="4" t="s">
        <v>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V27" s="4" t="s">
        <v>6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customFormat="false" ht="13.8" hidden="false" customHeight="false" outlineLevel="0" collapsed="false">
      <c r="B28" s="3"/>
      <c r="C28" s="3"/>
      <c r="D28" s="11" t="s">
        <v>14</v>
      </c>
      <c r="E28" s="11"/>
      <c r="F28" s="11"/>
      <c r="G28" s="11"/>
      <c r="H28" s="12" t="s">
        <v>15</v>
      </c>
      <c r="I28" s="12"/>
      <c r="J28" s="12"/>
      <c r="K28" s="12"/>
      <c r="L28" s="13" t="s">
        <v>16</v>
      </c>
      <c r="M28" s="13"/>
      <c r="N28" s="13"/>
      <c r="O28" s="13"/>
      <c r="P28" s="14" t="s">
        <v>17</v>
      </c>
      <c r="Q28" s="14"/>
      <c r="R28" s="14"/>
      <c r="S28" s="14"/>
      <c r="T28" s="5"/>
      <c r="V28" s="11" t="s">
        <v>14</v>
      </c>
      <c r="W28" s="11"/>
      <c r="X28" s="11"/>
      <c r="Y28" s="11"/>
      <c r="Z28" s="12" t="s">
        <v>15</v>
      </c>
      <c r="AA28" s="12"/>
      <c r="AB28" s="12"/>
      <c r="AC28" s="12"/>
      <c r="AD28" s="13" t="s">
        <v>16</v>
      </c>
      <c r="AE28" s="13"/>
      <c r="AF28" s="13"/>
      <c r="AG28" s="13"/>
      <c r="AH28" s="14" t="s">
        <v>17</v>
      </c>
      <c r="AI28" s="14"/>
      <c r="AJ28" s="14"/>
      <c r="AK28" s="14"/>
    </row>
    <row r="29" customFormat="false" ht="13.8" hidden="false" customHeight="false" outlineLevel="0" collapsed="false">
      <c r="B29" s="3"/>
      <c r="C29" s="3"/>
      <c r="D29" s="15" t="s">
        <v>18</v>
      </c>
      <c r="E29" s="15" t="s">
        <v>24</v>
      </c>
      <c r="F29" s="15" t="s">
        <v>19</v>
      </c>
      <c r="G29" s="15" t="s">
        <v>25</v>
      </c>
      <c r="H29" s="16" t="s">
        <v>18</v>
      </c>
      <c r="I29" s="16" t="s">
        <v>24</v>
      </c>
      <c r="J29" s="16" t="s">
        <v>19</v>
      </c>
      <c r="K29" s="16" t="s">
        <v>25</v>
      </c>
      <c r="L29" s="17" t="s">
        <v>18</v>
      </c>
      <c r="M29" s="17" t="s">
        <v>24</v>
      </c>
      <c r="N29" s="17" t="s">
        <v>19</v>
      </c>
      <c r="O29" s="17" t="s">
        <v>25</v>
      </c>
      <c r="P29" s="18" t="s">
        <v>18</v>
      </c>
      <c r="Q29" s="18" t="s">
        <v>24</v>
      </c>
      <c r="R29" s="18" t="s">
        <v>19</v>
      </c>
      <c r="S29" s="18" t="s">
        <v>25</v>
      </c>
      <c r="T29" s="5"/>
      <c r="V29" s="15" t="s">
        <v>18</v>
      </c>
      <c r="W29" s="15" t="s">
        <v>24</v>
      </c>
      <c r="X29" s="15" t="s">
        <v>19</v>
      </c>
      <c r="Y29" s="15" t="s">
        <v>25</v>
      </c>
      <c r="Z29" s="16" t="s">
        <v>18</v>
      </c>
      <c r="AA29" s="16" t="s">
        <v>24</v>
      </c>
      <c r="AB29" s="16" t="s">
        <v>19</v>
      </c>
      <c r="AC29" s="16" t="s">
        <v>25</v>
      </c>
      <c r="AD29" s="17" t="s">
        <v>18</v>
      </c>
      <c r="AE29" s="17" t="s">
        <v>24</v>
      </c>
      <c r="AF29" s="17" t="s">
        <v>19</v>
      </c>
      <c r="AG29" s="17" t="s">
        <v>25</v>
      </c>
      <c r="AH29" s="18" t="s">
        <v>18</v>
      </c>
      <c r="AI29" s="18" t="s">
        <v>24</v>
      </c>
      <c r="AJ29" s="18" t="s">
        <v>19</v>
      </c>
      <c r="AK29" s="18" t="s">
        <v>25</v>
      </c>
    </row>
    <row r="30" customFormat="false" ht="13.8" hidden="false" customHeight="false" outlineLevel="0" collapsed="false">
      <c r="A30" s="6" t="s">
        <v>23</v>
      </c>
      <c r="B30" s="1" t="n">
        <v>2</v>
      </c>
      <c r="C30" s="7" t="n">
        <v>40.2</v>
      </c>
      <c r="D30" s="19" t="n">
        <f aca="false">Total!O30</f>
        <v>339</v>
      </c>
      <c r="E30" s="19" t="n">
        <f aca="false">'ADSB ONLY'!D30</f>
        <v>307</v>
      </c>
      <c r="F30" s="20" t="n">
        <f aca="false">D30/$T30</f>
        <v>0.225699067909454</v>
      </c>
      <c r="G30" s="20" t="n">
        <f aca="false">E30/D30</f>
        <v>0.905604719764012</v>
      </c>
      <c r="H30" s="21" t="n">
        <f aca="false">Total!Q30</f>
        <v>348</v>
      </c>
      <c r="I30" s="21" t="n">
        <f aca="false">'ADSB ONLY'!F30</f>
        <v>321</v>
      </c>
      <c r="J30" s="22" t="n">
        <f aca="false">H30/$T30</f>
        <v>0.231691078561917</v>
      </c>
      <c r="K30" s="22" t="n">
        <f aca="false">I30/H30</f>
        <v>0.922413793103448</v>
      </c>
      <c r="L30" s="23" t="n">
        <f aca="false">Total!S30</f>
        <v>388</v>
      </c>
      <c r="M30" s="23" t="n">
        <f aca="false">'ADSB ONLY'!H30</f>
        <v>354</v>
      </c>
      <c r="N30" s="24" t="n">
        <f aca="false">L30/$T30</f>
        <v>0.25832223701731</v>
      </c>
      <c r="O30" s="24" t="n">
        <f aca="false">M30/L30</f>
        <v>0.912371134020619</v>
      </c>
      <c r="P30" s="25" t="n">
        <f aca="false">Total!U30</f>
        <v>427</v>
      </c>
      <c r="Q30" s="25" t="n">
        <f aca="false">'ADSB ONLY'!J30</f>
        <v>377</v>
      </c>
      <c r="R30" s="26" t="n">
        <f aca="false">P30/$T30</f>
        <v>0.284287616511318</v>
      </c>
      <c r="S30" s="26" t="n">
        <f aca="false">Q30/P30</f>
        <v>0.882903981264637</v>
      </c>
      <c r="T30" s="8" t="n">
        <f aca="false">SUM(D30,H30,L30,P30)</f>
        <v>1502</v>
      </c>
      <c r="V30" s="19" t="n">
        <f aca="false">Total!Y30</f>
        <v>71175</v>
      </c>
      <c r="W30" s="19" t="n">
        <f aca="false">'ADSB ONLY'!N30</f>
        <v>45650</v>
      </c>
      <c r="X30" s="20" t="n">
        <f aca="false">V30/$AL30</f>
        <v>0.149750363461543</v>
      </c>
      <c r="Y30" s="20" t="n">
        <f aca="false">W30/V30</f>
        <v>0.64137688795223</v>
      </c>
      <c r="Z30" s="21" t="n">
        <f aca="false">Total!AA30</f>
        <v>57301</v>
      </c>
      <c r="AA30" s="21" t="n">
        <f aca="false">'ADSB ONLY'!P30</f>
        <v>40462</v>
      </c>
      <c r="AB30" s="22" t="n">
        <f aca="false">Z30/$AL30</f>
        <v>0.120559825454301</v>
      </c>
      <c r="AC30" s="22" t="n">
        <f aca="false">AA30/Z30</f>
        <v>0.706130783057887</v>
      </c>
      <c r="AD30" s="23" t="n">
        <f aca="false">Total!AC30</f>
        <v>109594</v>
      </c>
      <c r="AE30" s="23" t="n">
        <f aca="false">'ADSB ONLY'!R30</f>
        <v>88178</v>
      </c>
      <c r="AF30" s="24" t="n">
        <f aca="false">AD30/$AL30</f>
        <v>0.230582948130724</v>
      </c>
      <c r="AG30" s="24" t="n">
        <f aca="false">AE30/AD30</f>
        <v>0.804587842400131</v>
      </c>
      <c r="AH30" s="25" t="n">
        <f aca="false">Total!AE30</f>
        <v>237221</v>
      </c>
      <c r="AI30" s="25" t="n">
        <f aca="false">'ADSB ONLY'!T30</f>
        <v>209343</v>
      </c>
      <c r="AJ30" s="26" t="n">
        <f aca="false">AH30/$AL30</f>
        <v>0.499106862953433</v>
      </c>
      <c r="AK30" s="26" t="n">
        <f aca="false">AI30/AH30</f>
        <v>0.882480893344181</v>
      </c>
      <c r="AL30" s="0" t="n">
        <f aca="false">SUM(V30,Z30,AD30,AH30)</f>
        <v>475291</v>
      </c>
    </row>
    <row r="31" customFormat="false" ht="13.8" hidden="false" customHeight="false" outlineLevel="0" collapsed="false">
      <c r="A31" s="6"/>
      <c r="B31" s="1" t="n">
        <v>3</v>
      </c>
      <c r="C31" s="7" t="n">
        <v>42.1</v>
      </c>
      <c r="D31" s="19" t="n">
        <f aca="false">Total!O31</f>
        <v>337</v>
      </c>
      <c r="E31" s="19" t="n">
        <f aca="false">'ADSB ONLY'!D31</f>
        <v>297</v>
      </c>
      <c r="F31" s="20" t="n">
        <f aca="false">D31/$T31</f>
        <v>0.230980123372173</v>
      </c>
      <c r="G31" s="20" t="n">
        <f aca="false">E31/D31</f>
        <v>0.881305637982196</v>
      </c>
      <c r="H31" s="21" t="n">
        <f aca="false">Total!Q31</f>
        <v>349</v>
      </c>
      <c r="I31" s="21" t="n">
        <f aca="false">'ADSB ONLY'!F31</f>
        <v>313</v>
      </c>
      <c r="J31" s="22" t="n">
        <f aca="false">H31/$T31</f>
        <v>0.239204934886909</v>
      </c>
      <c r="K31" s="22" t="n">
        <f aca="false">I31/H31</f>
        <v>0.896848137535817</v>
      </c>
      <c r="L31" s="23" t="n">
        <f aca="false">Total!S31</f>
        <v>371</v>
      </c>
      <c r="M31" s="23" t="n">
        <f aca="false">'ADSB ONLY'!H31</f>
        <v>332</v>
      </c>
      <c r="N31" s="24" t="n">
        <f aca="false">L31/$T31</f>
        <v>0.254283755997258</v>
      </c>
      <c r="O31" s="24" t="n">
        <f aca="false">M31/L31</f>
        <v>0.894878706199461</v>
      </c>
      <c r="P31" s="25" t="n">
        <f aca="false">Total!U31</f>
        <v>402</v>
      </c>
      <c r="Q31" s="25" t="n">
        <f aca="false">'ADSB ONLY'!J31</f>
        <v>355</v>
      </c>
      <c r="R31" s="26" t="n">
        <f aca="false">P31/$T31</f>
        <v>0.27553118574366</v>
      </c>
      <c r="S31" s="26" t="n">
        <f aca="false">Q31/P31</f>
        <v>0.883084577114428</v>
      </c>
      <c r="T31" s="8" t="n">
        <f aca="false">SUM(D31,H31,L31,P31)</f>
        <v>1459</v>
      </c>
      <c r="V31" s="19" t="n">
        <f aca="false">Total!Y31</f>
        <v>79166</v>
      </c>
      <c r="W31" s="19" t="n">
        <f aca="false">'ADSB ONLY'!N31</f>
        <v>48185</v>
      </c>
      <c r="X31" s="20" t="n">
        <f aca="false">V31/$AL31</f>
        <v>0.185700982151444</v>
      </c>
      <c r="Y31" s="20" t="n">
        <f aca="false">W31/V31</f>
        <v>0.608657757117955</v>
      </c>
      <c r="Z31" s="21" t="n">
        <f aca="false">Total!AA31</f>
        <v>66451</v>
      </c>
      <c r="AA31" s="21" t="n">
        <f aca="false">'ADSB ONLY'!P31</f>
        <v>42115</v>
      </c>
      <c r="AB31" s="22" t="n">
        <f aca="false">Z31/$AL31</f>
        <v>0.155875198506248</v>
      </c>
      <c r="AC31" s="22" t="n">
        <f aca="false">AA31/Z31</f>
        <v>0.633775262975727</v>
      </c>
      <c r="AD31" s="23" t="n">
        <f aca="false">Total!AC31</f>
        <v>96656</v>
      </c>
      <c r="AE31" s="23" t="n">
        <f aca="false">'ADSB ONLY'!R31</f>
        <v>70342</v>
      </c>
      <c r="AF31" s="24" t="n">
        <f aca="false">AD31/$AL31</f>
        <v>0.226727561463633</v>
      </c>
      <c r="AG31" s="24" t="n">
        <f aca="false">AE31/AD31</f>
        <v>0.727756166197649</v>
      </c>
      <c r="AH31" s="25" t="n">
        <f aca="false">Total!AE31</f>
        <v>184036</v>
      </c>
      <c r="AI31" s="25" t="n">
        <f aca="false">'ADSB ONLY'!T31</f>
        <v>148458</v>
      </c>
      <c r="AJ31" s="26" t="n">
        <f aca="false">AH31/$AL31</f>
        <v>0.431696257878675</v>
      </c>
      <c r="AK31" s="26" t="n">
        <f aca="false">AI31/AH31</f>
        <v>0.806679127996696</v>
      </c>
      <c r="AL31" s="0" t="n">
        <f aca="false">SUM(V31,Z31,AD31,AH31)</f>
        <v>426309</v>
      </c>
    </row>
    <row r="32" customFormat="false" ht="13.8" hidden="false" customHeight="false" outlineLevel="0" collapsed="false">
      <c r="A32" s="6"/>
      <c r="B32" s="1" t="n">
        <v>4</v>
      </c>
      <c r="C32" s="7" t="n">
        <v>43.4</v>
      </c>
      <c r="D32" s="19" t="n">
        <f aca="false">Total!O32</f>
        <v>323</v>
      </c>
      <c r="E32" s="19" t="n">
        <f aca="false">'ADSB ONLY'!D32</f>
        <v>290</v>
      </c>
      <c r="F32" s="20" t="n">
        <f aca="false">D32/$T32</f>
        <v>0.22972972972973</v>
      </c>
      <c r="G32" s="20" t="n">
        <f aca="false">E32/D32</f>
        <v>0.897832817337461</v>
      </c>
      <c r="H32" s="21" t="n">
        <f aca="false">Total!Q32</f>
        <v>331</v>
      </c>
      <c r="I32" s="21" t="n">
        <f aca="false">'ADSB ONLY'!F32</f>
        <v>303</v>
      </c>
      <c r="J32" s="22" t="n">
        <f aca="false">H32/$T32</f>
        <v>0.235419630156472</v>
      </c>
      <c r="K32" s="22" t="n">
        <f aca="false">I32/H32</f>
        <v>0.915407854984894</v>
      </c>
      <c r="L32" s="23" t="n">
        <f aca="false">Total!S32</f>
        <v>354</v>
      </c>
      <c r="M32" s="23" t="n">
        <f aca="false">'ADSB ONLY'!H32</f>
        <v>317</v>
      </c>
      <c r="N32" s="24" t="n">
        <f aca="false">L32/$T32</f>
        <v>0.251778093883357</v>
      </c>
      <c r="O32" s="24" t="n">
        <f aca="false">M32/L32</f>
        <v>0.895480225988701</v>
      </c>
      <c r="P32" s="25" t="n">
        <f aca="false">Total!U32</f>
        <v>398</v>
      </c>
      <c r="Q32" s="25" t="n">
        <f aca="false">'ADSB ONLY'!J32</f>
        <v>344</v>
      </c>
      <c r="R32" s="26" t="n">
        <f aca="false">P32/$T32</f>
        <v>0.283072546230441</v>
      </c>
      <c r="S32" s="26" t="n">
        <f aca="false">Q32/P32</f>
        <v>0.864321608040201</v>
      </c>
      <c r="T32" s="8" t="n">
        <f aca="false">SUM(D32,H32,L32,P32)</f>
        <v>1406</v>
      </c>
      <c r="V32" s="19" t="n">
        <f aca="false">Total!Y32</f>
        <v>70458</v>
      </c>
      <c r="W32" s="19" t="n">
        <f aca="false">'ADSB ONLY'!N32</f>
        <v>44368</v>
      </c>
      <c r="X32" s="20" t="n">
        <f aca="false">V32/$AL32</f>
        <v>0.161509049898223</v>
      </c>
      <c r="Y32" s="20" t="n">
        <f aca="false">W32/V32</f>
        <v>0.629708478810071</v>
      </c>
      <c r="Z32" s="21" t="n">
        <f aca="false">Total!AA32</f>
        <v>64223</v>
      </c>
      <c r="AA32" s="21" t="n">
        <f aca="false">'ADSB ONLY'!P32</f>
        <v>43169</v>
      </c>
      <c r="AB32" s="22" t="n">
        <f aca="false">Z32/$AL32</f>
        <v>0.147216720764336</v>
      </c>
      <c r="AC32" s="22" t="n">
        <f aca="false">AA32/Z32</f>
        <v>0.672173520389891</v>
      </c>
      <c r="AD32" s="23" t="n">
        <f aca="false">Total!AC32</f>
        <v>76254</v>
      </c>
      <c r="AE32" s="23" t="n">
        <f aca="false">'ADSB ONLY'!R32</f>
        <v>52956</v>
      </c>
      <c r="AF32" s="24" t="n">
        <f aca="false">AD32/$AL32</f>
        <v>0.174795070693734</v>
      </c>
      <c r="AG32" s="24" t="n">
        <f aca="false">AE32/AD32</f>
        <v>0.694468486899048</v>
      </c>
      <c r="AH32" s="25" t="n">
        <f aca="false">Total!AE32</f>
        <v>225313</v>
      </c>
      <c r="AI32" s="25" t="n">
        <f aca="false">'ADSB ONLY'!T32</f>
        <v>193446</v>
      </c>
      <c r="AJ32" s="26" t="n">
        <f aca="false">AH32/$AL32</f>
        <v>0.516479158643707</v>
      </c>
      <c r="AK32" s="26" t="n">
        <f aca="false">AI32/AH32</f>
        <v>0.858565639798858</v>
      </c>
      <c r="AL32" s="0" t="n">
        <f aca="false">SUM(V32,Z32,AD32,AH32)</f>
        <v>436248</v>
      </c>
    </row>
    <row r="33" customFormat="false" ht="13.8" hidden="false" customHeight="false" outlineLevel="0" collapsed="false">
      <c r="A33" s="6"/>
      <c r="B33" s="1" t="n">
        <v>5</v>
      </c>
      <c r="C33" s="7" t="n">
        <v>44.5</v>
      </c>
      <c r="D33" s="19" t="n">
        <f aca="false">Total!O33</f>
        <v>368</v>
      </c>
      <c r="E33" s="19" t="n">
        <f aca="false">'ADSB ONLY'!D33</f>
        <v>327</v>
      </c>
      <c r="F33" s="20" t="n">
        <f aca="false">D33/$T33</f>
        <v>0.230432060112711</v>
      </c>
      <c r="G33" s="20" t="n">
        <f aca="false">E33/D33</f>
        <v>0.888586956521739</v>
      </c>
      <c r="H33" s="21" t="n">
        <f aca="false">Total!Q33</f>
        <v>378</v>
      </c>
      <c r="I33" s="21" t="n">
        <f aca="false">'ADSB ONLY'!F33</f>
        <v>340</v>
      </c>
      <c r="J33" s="22" t="n">
        <f aca="false">H33/$T33</f>
        <v>0.236693800876644</v>
      </c>
      <c r="K33" s="22" t="n">
        <f aca="false">I33/H33</f>
        <v>0.899470899470899</v>
      </c>
      <c r="L33" s="23" t="n">
        <f aca="false">Total!S33</f>
        <v>399</v>
      </c>
      <c r="M33" s="23" t="n">
        <f aca="false">'ADSB ONLY'!H33</f>
        <v>352</v>
      </c>
      <c r="N33" s="24" t="n">
        <f aca="false">L33/$T33</f>
        <v>0.249843456480902</v>
      </c>
      <c r="O33" s="24" t="n">
        <f aca="false">M33/L33</f>
        <v>0.882205513784461</v>
      </c>
      <c r="P33" s="25" t="n">
        <f aca="false">Total!U33</f>
        <v>452</v>
      </c>
      <c r="Q33" s="25" t="n">
        <f aca="false">'ADSB ONLY'!J33</f>
        <v>383</v>
      </c>
      <c r="R33" s="26" t="n">
        <f aca="false">P33/$T33</f>
        <v>0.283030682529743</v>
      </c>
      <c r="S33" s="26" t="n">
        <f aca="false">Q33/P33</f>
        <v>0.847345132743363</v>
      </c>
      <c r="T33" s="8" t="n">
        <f aca="false">SUM(D33,H33,L33,P33)</f>
        <v>1597</v>
      </c>
      <c r="V33" s="19" t="n">
        <f aca="false">Total!Y33</f>
        <v>89963</v>
      </c>
      <c r="W33" s="19" t="n">
        <f aca="false">'ADSB ONLY'!N33</f>
        <v>55143</v>
      </c>
      <c r="X33" s="20" t="n">
        <f aca="false">V33/$AL33</f>
        <v>0.205849443863507</v>
      </c>
      <c r="Y33" s="20" t="n">
        <f aca="false">W33/V33</f>
        <v>0.612951991374232</v>
      </c>
      <c r="Z33" s="21" t="n">
        <f aca="false">Total!AA33</f>
        <v>66831</v>
      </c>
      <c r="AA33" s="21" t="n">
        <f aca="false">'ADSB ONLY'!P33</f>
        <v>46703</v>
      </c>
      <c r="AB33" s="22" t="n">
        <f aca="false">Z33/$AL33</f>
        <v>0.152919802394785</v>
      </c>
      <c r="AC33" s="22" t="n">
        <f aca="false">AA33/Z33</f>
        <v>0.698822402777154</v>
      </c>
      <c r="AD33" s="23" t="n">
        <f aca="false">Total!AC33</f>
        <v>76089</v>
      </c>
      <c r="AE33" s="23" t="n">
        <f aca="false">'ADSB ONLY'!R33</f>
        <v>53595</v>
      </c>
      <c r="AF33" s="24" t="n">
        <f aca="false">AD33/$AL33</f>
        <v>0.174103557397267</v>
      </c>
      <c r="AG33" s="24" t="n">
        <f aca="false">AE33/AD33</f>
        <v>0.704372511138272</v>
      </c>
      <c r="AH33" s="25" t="n">
        <f aca="false">Total!AE33</f>
        <v>204150</v>
      </c>
      <c r="AI33" s="25" t="n">
        <f aca="false">'ADSB ONLY'!T33</f>
        <v>172338</v>
      </c>
      <c r="AJ33" s="26" t="n">
        <f aca="false">AH33/$AL33</f>
        <v>0.467127196344441</v>
      </c>
      <c r="AK33" s="26" t="n">
        <f aca="false">AI33/AH33</f>
        <v>0.84417340191036</v>
      </c>
      <c r="AL33" s="0" t="n">
        <f aca="false">SUM(V33,Z33,AD33,AH33)</f>
        <v>437033</v>
      </c>
    </row>
    <row r="34" customFormat="false" ht="13.8" hidden="false" customHeight="false" outlineLevel="0" collapsed="false">
      <c r="A34" s="6"/>
      <c r="B34" s="1" t="n">
        <v>10</v>
      </c>
      <c r="C34" s="7" t="n">
        <v>48</v>
      </c>
      <c r="D34" s="19" t="n">
        <f aca="false">Total!O34</f>
        <v>346</v>
      </c>
      <c r="E34" s="19" t="n">
        <f aca="false">'ADSB ONLY'!D34</f>
        <v>305</v>
      </c>
      <c r="F34" s="20" t="n">
        <f aca="false">D34/$T34</f>
        <v>0.228232189973615</v>
      </c>
      <c r="G34" s="20" t="n">
        <f aca="false">E34/D34</f>
        <v>0.88150289017341</v>
      </c>
      <c r="H34" s="21" t="n">
        <f aca="false">Total!Q34</f>
        <v>358</v>
      </c>
      <c r="I34" s="21" t="n">
        <f aca="false">'ADSB ONLY'!F34</f>
        <v>320</v>
      </c>
      <c r="J34" s="22" t="n">
        <f aca="false">H34/$T34</f>
        <v>0.236147757255937</v>
      </c>
      <c r="K34" s="22" t="n">
        <f aca="false">I34/H34</f>
        <v>0.893854748603352</v>
      </c>
      <c r="L34" s="23" t="n">
        <f aca="false">Total!S34</f>
        <v>390</v>
      </c>
      <c r="M34" s="23" t="n">
        <f aca="false">'ADSB ONLY'!H34</f>
        <v>344</v>
      </c>
      <c r="N34" s="24" t="n">
        <f aca="false">L34/$T34</f>
        <v>0.257255936675462</v>
      </c>
      <c r="O34" s="24" t="n">
        <f aca="false">M34/L34</f>
        <v>0.882051282051282</v>
      </c>
      <c r="P34" s="25" t="n">
        <f aca="false">Total!U34</f>
        <v>422</v>
      </c>
      <c r="Q34" s="25" t="n">
        <f aca="false">'ADSB ONLY'!J34</f>
        <v>359</v>
      </c>
      <c r="R34" s="26" t="n">
        <f aca="false">P34/$T34</f>
        <v>0.278364116094987</v>
      </c>
      <c r="S34" s="26" t="n">
        <f aca="false">Q34/P34</f>
        <v>0.850710900473934</v>
      </c>
      <c r="T34" s="8" t="n">
        <f aca="false">SUM(D34,H34,L34,P34)</f>
        <v>1516</v>
      </c>
      <c r="V34" s="19" t="n">
        <f aca="false">Total!Y34</f>
        <v>80951</v>
      </c>
      <c r="W34" s="19" t="n">
        <f aca="false">'ADSB ONLY'!N34</f>
        <v>42416</v>
      </c>
      <c r="X34" s="20" t="n">
        <f aca="false">V34/$AL34</f>
        <v>0.188340045554695</v>
      </c>
      <c r="Y34" s="20" t="n">
        <f aca="false">W34/V34</f>
        <v>0.523971291274969</v>
      </c>
      <c r="Z34" s="21" t="n">
        <f aca="false">Total!AA34</f>
        <v>73709</v>
      </c>
      <c r="AA34" s="21" t="n">
        <f aca="false">'ADSB ONLY'!P34</f>
        <v>47049</v>
      </c>
      <c r="AB34" s="22" t="n">
        <f aca="false">Z34/$AL34</f>
        <v>0.171490857652049</v>
      </c>
      <c r="AC34" s="22" t="n">
        <f aca="false">AA34/Z34</f>
        <v>0.638307398011098</v>
      </c>
      <c r="AD34" s="23" t="n">
        <f aca="false">Total!AC34</f>
        <v>91229</v>
      </c>
      <c r="AE34" s="23" t="n">
        <f aca="false">'ADSB ONLY'!R34</f>
        <v>60247</v>
      </c>
      <c r="AF34" s="24" t="n">
        <f aca="false">AD34/$AL34</f>
        <v>0.212252770390844</v>
      </c>
      <c r="AG34" s="24" t="n">
        <f aca="false">AE34/AD34</f>
        <v>0.660393076762871</v>
      </c>
      <c r="AH34" s="25" t="n">
        <f aca="false">Total!AE34</f>
        <v>183924</v>
      </c>
      <c r="AI34" s="25" t="n">
        <f aca="false">'ADSB ONLY'!T34</f>
        <v>140950</v>
      </c>
      <c r="AJ34" s="26" t="n">
        <f aca="false">AH34/$AL34</f>
        <v>0.427916326402412</v>
      </c>
      <c r="AK34" s="26" t="n">
        <f aca="false">AI34/AH34</f>
        <v>0.76634914421174</v>
      </c>
      <c r="AL34" s="0" t="n">
        <f aca="false">SUM(V34,Z34,AD34,AH34)</f>
        <v>429813</v>
      </c>
    </row>
    <row r="35" customFormat="false" ht="13.8" hidden="false" customHeight="false" outlineLevel="0" collapsed="false">
      <c r="A35" s="6"/>
      <c r="B35" s="1" t="n">
        <v>11</v>
      </c>
      <c r="C35" s="7" t="n">
        <v>49.6</v>
      </c>
      <c r="D35" s="19" t="n">
        <f aca="false">Total!O35</f>
        <v>354</v>
      </c>
      <c r="E35" s="19" t="n">
        <f aca="false">'ADSB ONLY'!D35</f>
        <v>323</v>
      </c>
      <c r="F35" s="20" t="n">
        <f aca="false">D35/$T35</f>
        <v>0.227360308285164</v>
      </c>
      <c r="G35" s="20" t="n">
        <f aca="false">E35/D35</f>
        <v>0.912429378531073</v>
      </c>
      <c r="H35" s="21" t="n">
        <f aca="false">Total!Q35</f>
        <v>368</v>
      </c>
      <c r="I35" s="21" t="n">
        <f aca="false">'ADSB ONLY'!F35</f>
        <v>340</v>
      </c>
      <c r="J35" s="22" t="n">
        <f aca="false">H35/$T35</f>
        <v>0.236351958895311</v>
      </c>
      <c r="K35" s="22" t="n">
        <f aca="false">I35/H35</f>
        <v>0.923913043478261</v>
      </c>
      <c r="L35" s="23" t="n">
        <f aca="false">Total!S35</f>
        <v>412</v>
      </c>
      <c r="M35" s="23" t="n">
        <f aca="false">'ADSB ONLY'!H35</f>
        <v>365</v>
      </c>
      <c r="N35" s="24" t="n">
        <f aca="false">L35/$T35</f>
        <v>0.26461143224149</v>
      </c>
      <c r="O35" s="24" t="n">
        <f aca="false">M35/L35</f>
        <v>0.885922330097087</v>
      </c>
      <c r="P35" s="25" t="n">
        <f aca="false">Total!U35</f>
        <v>423</v>
      </c>
      <c r="Q35" s="25" t="n">
        <f aca="false">'ADSB ONLY'!J35</f>
        <v>373</v>
      </c>
      <c r="R35" s="26" t="n">
        <f aca="false">P35/$T35</f>
        <v>0.271676300578035</v>
      </c>
      <c r="S35" s="26" t="n">
        <f aca="false">Q35/P35</f>
        <v>0.881796690307329</v>
      </c>
      <c r="T35" s="8" t="n">
        <f aca="false">SUM(D35,H35,L35,P35)</f>
        <v>1557</v>
      </c>
      <c r="V35" s="19" t="n">
        <f aca="false">Total!Y35</f>
        <v>83203</v>
      </c>
      <c r="W35" s="19" t="n">
        <f aca="false">'ADSB ONLY'!N35</f>
        <v>50390</v>
      </c>
      <c r="X35" s="20" t="n">
        <f aca="false">V35/$AL35</f>
        <v>0.187175351334814</v>
      </c>
      <c r="Y35" s="20" t="n">
        <f aca="false">W35/V35</f>
        <v>0.605627200942274</v>
      </c>
      <c r="Z35" s="21" t="n">
        <f aca="false">Total!AA35</f>
        <v>70557</v>
      </c>
      <c r="AA35" s="21" t="n">
        <f aca="false">'ADSB ONLY'!P35</f>
        <v>47842</v>
      </c>
      <c r="AB35" s="22" t="n">
        <f aca="false">Z35/$AL35</f>
        <v>0.15872662360889</v>
      </c>
      <c r="AC35" s="22" t="n">
        <f aca="false">AA35/Z35</f>
        <v>0.678061708972887</v>
      </c>
      <c r="AD35" s="23" t="n">
        <f aca="false">Total!AC35</f>
        <v>92232</v>
      </c>
      <c r="AE35" s="23" t="n">
        <f aca="false">'ADSB ONLY'!R35</f>
        <v>65901</v>
      </c>
      <c r="AF35" s="24" t="n">
        <f aca="false">AD35/$AL35</f>
        <v>0.207487194023203</v>
      </c>
      <c r="AG35" s="24" t="n">
        <f aca="false">AE35/AD35</f>
        <v>0.714513400988811</v>
      </c>
      <c r="AH35" s="25" t="n">
        <f aca="false">Total!AE35</f>
        <v>198527</v>
      </c>
      <c r="AI35" s="25" t="n">
        <f aca="false">'ADSB ONLY'!T35</f>
        <v>163543</v>
      </c>
      <c r="AJ35" s="26" t="n">
        <f aca="false">AH35/$AL35</f>
        <v>0.446610831033094</v>
      </c>
      <c r="AK35" s="26" t="n">
        <f aca="false">AI35/AH35</f>
        <v>0.823782155575816</v>
      </c>
      <c r="AL35" s="0" t="n">
        <f aca="false">SUM(V35,Z35,AD35,AH35)</f>
        <v>444519</v>
      </c>
    </row>
    <row r="36" customFormat="false" ht="13.8" hidden="false" customHeight="false" outlineLevel="0" collapsed="false">
      <c r="A36" s="6"/>
      <c r="B36" s="1" t="n">
        <v>12</v>
      </c>
      <c r="C36" s="7" t="s">
        <v>21</v>
      </c>
      <c r="D36" s="19" t="n">
        <f aca="false">Total!O36</f>
        <v>393</v>
      </c>
      <c r="E36" s="19" t="n">
        <f aca="false">'ADSB ONLY'!D36</f>
        <v>361</v>
      </c>
      <c r="F36" s="20" t="n">
        <f aca="false">D36/$T36</f>
        <v>0.228222996515679</v>
      </c>
      <c r="G36" s="20" t="n">
        <f aca="false">E36/D36</f>
        <v>0.918575063613232</v>
      </c>
      <c r="H36" s="21" t="n">
        <f aca="false">Total!Q36</f>
        <v>414</v>
      </c>
      <c r="I36" s="21" t="n">
        <f aca="false">'ADSB ONLY'!F36</f>
        <v>380</v>
      </c>
      <c r="J36" s="22" t="n">
        <f aca="false">H36/$T36</f>
        <v>0.240418118466899</v>
      </c>
      <c r="K36" s="22" t="n">
        <f aca="false">I36/H36</f>
        <v>0.917874396135266</v>
      </c>
      <c r="L36" s="23" t="n">
        <f aca="false">Total!S36</f>
        <v>445</v>
      </c>
      <c r="M36" s="23" t="n">
        <f aca="false">'ADSB ONLY'!H36</f>
        <v>408</v>
      </c>
      <c r="N36" s="24" t="n">
        <f aca="false">L36/$T36</f>
        <v>0.258420441347271</v>
      </c>
      <c r="O36" s="24" t="n">
        <f aca="false">M36/L36</f>
        <v>0.91685393258427</v>
      </c>
      <c r="P36" s="25" t="n">
        <f aca="false">Total!U36</f>
        <v>470</v>
      </c>
      <c r="Q36" s="25" t="n">
        <f aca="false">'ADSB ONLY'!J36</f>
        <v>420</v>
      </c>
      <c r="R36" s="26" t="n">
        <f aca="false">P36/$T36</f>
        <v>0.272938443670151</v>
      </c>
      <c r="S36" s="26" t="n">
        <f aca="false">Q36/P36</f>
        <v>0.893617021276596</v>
      </c>
      <c r="T36" s="8" t="n">
        <f aca="false">SUM(D36,H36,L36,P36)</f>
        <v>1722</v>
      </c>
      <c r="V36" s="19" t="n">
        <f aca="false">Total!Y36</f>
        <v>77852</v>
      </c>
      <c r="W36" s="19" t="n">
        <f aca="false">'ADSB ONLY'!N36</f>
        <v>48335</v>
      </c>
      <c r="X36" s="20" t="n">
        <f aca="false">V36/$AL36</f>
        <v>0.171724903110821</v>
      </c>
      <c r="Y36" s="20" t="n">
        <f aca="false">W36/V36</f>
        <v>0.620857524533731</v>
      </c>
      <c r="Z36" s="21" t="n">
        <f aca="false">Total!AA36</f>
        <v>70203</v>
      </c>
      <c r="AA36" s="21" t="n">
        <f aca="false">'ADSB ONLY'!P36</f>
        <v>51468</v>
      </c>
      <c r="AB36" s="22" t="n">
        <f aca="false">Z36/$AL36</f>
        <v>0.15485284094293</v>
      </c>
      <c r="AC36" s="22" t="n">
        <f aca="false">AA36/Z36</f>
        <v>0.733131062775095</v>
      </c>
      <c r="AD36" s="23" t="n">
        <f aca="false">Total!AC36</f>
        <v>109850</v>
      </c>
      <c r="AE36" s="23" t="n">
        <f aca="false">'ADSB ONLY'!R36</f>
        <v>87209</v>
      </c>
      <c r="AF36" s="24" t="n">
        <f aca="false">AD36/$AL36</f>
        <v>0.242305664680723</v>
      </c>
      <c r="AG36" s="24" t="n">
        <f aca="false">AE36/AD36</f>
        <v>0.793891670459718</v>
      </c>
      <c r="AH36" s="25" t="n">
        <f aca="false">Total!AE36</f>
        <v>195448</v>
      </c>
      <c r="AI36" s="25" t="n">
        <f aca="false">'ADSB ONLY'!T36</f>
        <v>168381</v>
      </c>
      <c r="AJ36" s="26" t="n">
        <f aca="false">AH36/$AL36</f>
        <v>0.431116591265526</v>
      </c>
      <c r="AK36" s="26" t="n">
        <f aca="false">AI36/AH36</f>
        <v>0.861513036715648</v>
      </c>
      <c r="AL36" s="0" t="n">
        <f aca="false">SUM(V36,Z36,AD36,AH36)</f>
        <v>453353</v>
      </c>
    </row>
    <row r="37" customFormat="false" ht="13.8" hidden="false" customHeight="false" outlineLevel="0" collapsed="false">
      <c r="C37" s="27" t="s">
        <v>26</v>
      </c>
      <c r="F37" s="28" t="n">
        <f aca="false">AVERAGE(F30:F36)</f>
        <v>0.228665210842647</v>
      </c>
      <c r="G37" s="28" t="n">
        <f aca="false">AVERAGE(G30:G36)</f>
        <v>0.897976780560446</v>
      </c>
      <c r="J37" s="28" t="n">
        <f aca="false">AVERAGE(J30:J36)</f>
        <v>0.236561039871441</v>
      </c>
      <c r="K37" s="28" t="n">
        <f aca="false">AVERAGE(K30:K36)</f>
        <v>0.909968981901705</v>
      </c>
      <c r="N37" s="28" t="n">
        <f aca="false">AVERAGE(N30:N36)</f>
        <v>0.256359336234721</v>
      </c>
      <c r="O37" s="28" t="n">
        <f aca="false">AVERAGE(O30:O36)</f>
        <v>0.895680446389412</v>
      </c>
      <c r="R37" s="28" t="n">
        <f aca="false">AVERAGE(R30:R36)</f>
        <v>0.278414413051191</v>
      </c>
      <c r="S37" s="28" t="n">
        <f aca="false">AVERAGE(S30:S36)</f>
        <v>0.871968558745784</v>
      </c>
      <c r="X37" s="28" t="n">
        <f aca="false">AVERAGE(X30:X36)</f>
        <v>0.178578591339292</v>
      </c>
      <c r="Y37" s="28" t="n">
        <f aca="false">AVERAGE(Y30:Y36)</f>
        <v>0.606164447429352</v>
      </c>
      <c r="AB37" s="28" t="n">
        <f aca="false">AVERAGE(AB30:AB36)</f>
        <v>0.151663124189077</v>
      </c>
      <c r="AC37" s="28" t="n">
        <f aca="false">AVERAGE(AC30:AC36)</f>
        <v>0.68005744842282</v>
      </c>
      <c r="AF37" s="28" t="n">
        <f aca="false">AVERAGE(AF30:AF36)</f>
        <v>0.20975068096859</v>
      </c>
      <c r="AG37" s="28" t="n">
        <f aca="false">AVERAGE(AG30:AG36)</f>
        <v>0.728569022120929</v>
      </c>
      <c r="AJ37" s="28" t="n">
        <f aca="false">AVERAGE(AJ30:AJ36)</f>
        <v>0.460007603503041</v>
      </c>
      <c r="AK37" s="28" t="n">
        <f aca="false">AVERAGE(AK30:AK36)</f>
        <v>0.8347919142219</v>
      </c>
    </row>
  </sheetData>
  <mergeCells count="33">
    <mergeCell ref="D1:R1"/>
    <mergeCell ref="V1:AJ1"/>
    <mergeCell ref="D2:G2"/>
    <mergeCell ref="H2:K2"/>
    <mergeCell ref="L2:O2"/>
    <mergeCell ref="P2:S2"/>
    <mergeCell ref="V2:Y2"/>
    <mergeCell ref="Z2:AC2"/>
    <mergeCell ref="AD2:AG2"/>
    <mergeCell ref="AH2:AK2"/>
    <mergeCell ref="A4:A10"/>
    <mergeCell ref="D14:R14"/>
    <mergeCell ref="V14:AJ14"/>
    <mergeCell ref="D15:G15"/>
    <mergeCell ref="H15:K15"/>
    <mergeCell ref="L15:O15"/>
    <mergeCell ref="P15:S15"/>
    <mergeCell ref="V15:Y15"/>
    <mergeCell ref="Z15:AC15"/>
    <mergeCell ref="AD15:AG15"/>
    <mergeCell ref="AH15:AK15"/>
    <mergeCell ref="A17:A23"/>
    <mergeCell ref="D27:R27"/>
    <mergeCell ref="V27:AJ27"/>
    <mergeCell ref="D28:G28"/>
    <mergeCell ref="H28:K28"/>
    <mergeCell ref="L28:O28"/>
    <mergeCell ref="P28:S28"/>
    <mergeCell ref="V28:Y28"/>
    <mergeCell ref="Z28:AC28"/>
    <mergeCell ref="AD28:AG28"/>
    <mergeCell ref="AH28:AK28"/>
    <mergeCell ref="A30:A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602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2020-07-23T09:13:17Z</dcterms:created>
  <dc:creator>Dos Santos, Jose Miguel (GE Healthcare)</dc:creator>
  <dc:description/>
  <dc:language>pt-PT</dc:language>
  <cp:lastModifiedBy/>
  <dcterms:modified xsi:type="dcterms:W3CDTF">2020-09-13T08:15:07Z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