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no\MEOCloud\ISCTE\Informática de Gestão\Resolução Exercícios\"/>
    </mc:Choice>
  </mc:AlternateContent>
  <bookViews>
    <workbookView xWindow="10410" yWindow="0" windowWidth="6375" windowHeight="463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9" i="1"/>
  <c r="A26" i="1"/>
  <c r="A29" i="1" s="1"/>
  <c r="B24" i="1"/>
  <c r="B23" i="1"/>
  <c r="A17" i="1"/>
  <c r="A16" i="1"/>
  <c r="A18" i="1" s="1"/>
  <c r="J12" i="1"/>
  <c r="N5" i="1"/>
  <c r="O5" i="1"/>
  <c r="P5" i="1"/>
  <c r="Q5" i="1"/>
  <c r="R5" i="1"/>
  <c r="S5" i="1"/>
  <c r="M5" i="1"/>
  <c r="K3" i="1"/>
  <c r="D5" i="1"/>
  <c r="D6" i="1" s="1"/>
  <c r="A11" i="1"/>
  <c r="A2" i="1"/>
  <c r="A4" i="1" s="1"/>
  <c r="A1" i="1"/>
  <c r="A6" i="1" s="1"/>
  <c r="A7" i="1" s="1"/>
  <c r="A27" i="1" l="1"/>
  <c r="A28" i="1"/>
  <c r="G12" i="1"/>
  <c r="G16" i="1"/>
  <c r="G15" i="1"/>
  <c r="G14" i="1"/>
  <c r="G13" i="1"/>
  <c r="G4" i="1"/>
  <c r="G3" i="1"/>
  <c r="G2" i="1"/>
  <c r="G1" i="1"/>
  <c r="D7" i="1"/>
  <c r="A9" i="1"/>
  <c r="A8" i="1"/>
  <c r="A5" i="1"/>
  <c r="A3" i="1"/>
  <c r="D2" i="1" s="1"/>
  <c r="J13" i="1" l="1"/>
  <c r="G6" i="1"/>
  <c r="A12" i="1"/>
  <c r="A13" i="1" s="1"/>
  <c r="D1" i="1"/>
  <c r="D3" i="1" s="1"/>
</calcChain>
</file>

<file path=xl/sharedStrings.xml><?xml version="1.0" encoding="utf-8"?>
<sst xmlns="http://schemas.openxmlformats.org/spreadsheetml/2006/main" count="41" uniqueCount="36">
  <si>
    <t>Dias que faltam para o natal</t>
  </si>
  <si>
    <t>Semestre</t>
  </si>
  <si>
    <t>Trimestre</t>
  </si>
  <si>
    <t>Bissexto/Comum</t>
  </si>
  <si>
    <t>1º Trimestre</t>
  </si>
  <si>
    <t>2º Trimestre</t>
  </si>
  <si>
    <t>3º Trimestre</t>
  </si>
  <si>
    <t>4º Trimestre</t>
  </si>
  <si>
    <t>VLOOKUP(TRIMESTRE)</t>
  </si>
  <si>
    <t xml:space="preserve">Nasceu a </t>
  </si>
  <si>
    <t>Mensagem</t>
  </si>
  <si>
    <t>Mês</t>
  </si>
  <si>
    <t>Ano</t>
  </si>
  <si>
    <t>2ª Feira</t>
  </si>
  <si>
    <t>3ª Feira</t>
  </si>
  <si>
    <t>4ª Feira</t>
  </si>
  <si>
    <t>5ª Feira</t>
  </si>
  <si>
    <t>6ª Feira</t>
  </si>
  <si>
    <t>Sábado</t>
  </si>
  <si>
    <t>Domingo</t>
  </si>
  <si>
    <t>Inverno</t>
  </si>
  <si>
    <t>Primavera</t>
  </si>
  <si>
    <t>Verão</t>
  </si>
  <si>
    <t>Outono</t>
  </si>
  <si>
    <t>Data</t>
  </si>
  <si>
    <t>Estação</t>
  </si>
  <si>
    <t>Fundação do ISCTE</t>
  </si>
  <si>
    <t>Data atual</t>
  </si>
  <si>
    <t xml:space="preserve">Há quandos dias o ISCTE existe </t>
  </si>
  <si>
    <t>Dia</t>
  </si>
  <si>
    <t>Tempo</t>
  </si>
  <si>
    <t>Hora</t>
  </si>
  <si>
    <t>Minuto</t>
  </si>
  <si>
    <t>Segundo</t>
  </si>
  <si>
    <t>Nasceu a</t>
  </si>
  <si>
    <t>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</si>
</sst>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:ss;@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525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14" fontId="0" fillId="2" borderId="0" xfId="0" applyNumberFormat="1" applyFill="1"/>
    <xf numFmtId="22" fontId="0" fillId="2" borderId="0" xfId="0" applyNumberFormat="1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2" xfId="0" applyNumberFormat="1" applyFill="1" applyBorder="1"/>
    <xf numFmtId="14" fontId="0" fillId="2" borderId="4" xfId="0" applyNumberFormat="1" applyFill="1" applyBorder="1"/>
    <xf numFmtId="14" fontId="0" fillId="2" borderId="6" xfId="0" applyNumberFormat="1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7" xfId="0" applyFill="1" applyBorder="1"/>
    <xf numFmtId="0" fontId="0" fillId="0" borderId="0" xfId="0" applyAlignment="1">
      <alignment horizontal="right"/>
    </xf>
    <xf numFmtId="165" fontId="0" fillId="2" borderId="0" xfId="0" applyNumberFormat="1" applyFill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H20" sqref="H20"/>
    </sheetView>
  </sheetViews>
  <sheetFormatPr defaultRowHeight="15" x14ac:dyDescent="0.25"/>
  <cols>
    <col min="1" max="1" width="15.85546875" bestFit="1" customWidth="1"/>
    <col min="2" max="2" width="10.7109375" bestFit="1" customWidth="1"/>
    <col min="4" max="4" width="12.140625" bestFit="1" customWidth="1"/>
    <col min="7" max="7" width="11.85546875" bestFit="1" customWidth="1"/>
    <col min="8" max="9" width="20.85546875" bestFit="1" customWidth="1"/>
    <col min="10" max="11" width="10.7109375" bestFit="1" customWidth="1"/>
    <col min="13" max="17" width="7.7109375" bestFit="1" customWidth="1"/>
    <col min="18" max="18" width="7.42578125" bestFit="1" customWidth="1"/>
    <col min="19" max="19" width="9" bestFit="1" customWidth="1"/>
  </cols>
  <sheetData>
    <row r="1" spans="1:19" x14ac:dyDescent="0.25">
      <c r="A1" s="2">
        <f ca="1">TODAY()</f>
        <v>41942</v>
      </c>
      <c r="D1" s="2">
        <f ca="1">DATE(A3,1,1)</f>
        <v>41640</v>
      </c>
      <c r="G1" s="2">
        <f ca="1">DATE(YEAR(D5),1,1)</f>
        <v>41640</v>
      </c>
      <c r="H1" s="4" t="s">
        <v>4</v>
      </c>
      <c r="J1" t="s">
        <v>11</v>
      </c>
      <c r="K1">
        <v>3</v>
      </c>
    </row>
    <row r="2" spans="1:19" x14ac:dyDescent="0.25">
      <c r="A2" s="3">
        <f ca="1">NOW()</f>
        <v>41942.627472453707</v>
      </c>
      <c r="D2" s="2">
        <f ca="1">DATE(A3+1,1,1)</f>
        <v>42005</v>
      </c>
      <c r="G2" s="2">
        <f ca="1">DATE(YEAR(D5),4,1)</f>
        <v>41730</v>
      </c>
      <c r="H2" s="4" t="s">
        <v>5</v>
      </c>
      <c r="J2" t="s">
        <v>12</v>
      </c>
      <c r="K2">
        <v>2014</v>
      </c>
    </row>
    <row r="3" spans="1:19" x14ac:dyDescent="0.25">
      <c r="A3" s="1">
        <f ca="1">YEAR(A2)</f>
        <v>2014</v>
      </c>
      <c r="D3" s="7" t="str">
        <f ca="1">IF(D2-D1=365,"Comum","Bissexto")</f>
        <v>Comum</v>
      </c>
      <c r="E3" t="s">
        <v>3</v>
      </c>
      <c r="G3" s="2">
        <f ca="1">DATE(YEAR(D5),7,1)</f>
        <v>41821</v>
      </c>
      <c r="H3" s="4" t="s">
        <v>6</v>
      </c>
      <c r="K3" s="2">
        <f>DATE(K2,K1,1)</f>
        <v>41699</v>
      </c>
      <c r="M3">
        <v>2</v>
      </c>
      <c r="N3">
        <v>3</v>
      </c>
      <c r="O3">
        <v>4</v>
      </c>
      <c r="P3">
        <v>5</v>
      </c>
      <c r="Q3">
        <v>6</v>
      </c>
      <c r="R3">
        <v>7</v>
      </c>
      <c r="S3">
        <v>1</v>
      </c>
    </row>
    <row r="4" spans="1:19" x14ac:dyDescent="0.25">
      <c r="A4" s="1">
        <f ca="1">MONTH(A2)</f>
        <v>10</v>
      </c>
      <c r="G4" s="2">
        <f ca="1">DATE(YEAR(D5),10,1)</f>
        <v>41913</v>
      </c>
      <c r="H4" s="4" t="s">
        <v>7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</row>
    <row r="5" spans="1:19" x14ac:dyDescent="0.25">
      <c r="A5" s="1">
        <f ca="1">DAY(A2)</f>
        <v>30</v>
      </c>
      <c r="D5" s="2">
        <f ca="1">TODAY()</f>
        <v>41942</v>
      </c>
      <c r="M5" s="12" t="str">
        <f>IF(WEEKDAY(DATE($K2,K$1,1))=M3,"X","")</f>
        <v/>
      </c>
      <c r="N5" s="12" t="str">
        <f t="shared" ref="N5:S5" si="0">IF(WEEKDAY(DATE($K2,L$1,1))=N3,"X","")</f>
        <v/>
      </c>
      <c r="O5" s="12" t="str">
        <f t="shared" si="0"/>
        <v/>
      </c>
      <c r="P5" s="12" t="str">
        <f t="shared" si="0"/>
        <v/>
      </c>
      <c r="Q5" s="12" t="str">
        <f t="shared" si="0"/>
        <v/>
      </c>
      <c r="R5" s="12" t="str">
        <f t="shared" si="0"/>
        <v/>
      </c>
      <c r="S5" s="13" t="str">
        <f t="shared" si="0"/>
        <v>X</v>
      </c>
    </row>
    <row r="6" spans="1:19" x14ac:dyDescent="0.25">
      <c r="A6" s="2">
        <f ca="1">DATE(YEAR(A1),12,25)</f>
        <v>41998</v>
      </c>
      <c r="D6" s="6" t="str">
        <f ca="1">IF(MONTH(D5)&lt;=6,"1º ","2º ")&amp;" Semestre"</f>
        <v>2º  Semestre</v>
      </c>
      <c r="E6" t="s">
        <v>1</v>
      </c>
      <c r="G6" s="6" t="str">
        <f ca="1">VLOOKUP(D5,G1:H4,2,TRUE)</f>
        <v>4º Trimestre</v>
      </c>
      <c r="H6" s="5" t="s">
        <v>8</v>
      </c>
    </row>
    <row r="7" spans="1:19" x14ac:dyDescent="0.25">
      <c r="A7" s="1">
        <f ca="1">WEEKDAY(A6)</f>
        <v>5</v>
      </c>
      <c r="D7" s="6" t="str">
        <f ca="1">IF(MONTH(D5)&lt;=3,"1º ",IF(MONTH(D5)&lt;=6,"2º ",IF(MONTH(D5)&lt;=9,"3º ","4º ")))&amp;"Trimestre"</f>
        <v>4º Trimestre</v>
      </c>
      <c r="E7" t="s">
        <v>2</v>
      </c>
    </row>
    <row r="8" spans="1:19" x14ac:dyDescent="0.25">
      <c r="A8" s="1">
        <f ca="1">WEEKDAY(A6,1)</f>
        <v>5</v>
      </c>
      <c r="H8" s="8" t="s">
        <v>9</v>
      </c>
      <c r="I8" s="9">
        <v>34688</v>
      </c>
    </row>
    <row r="9" spans="1:19" x14ac:dyDescent="0.25">
      <c r="A9" s="2">
        <f ca="1">A1+8-WEEKDAY(A1)</f>
        <v>41945</v>
      </c>
      <c r="H9" s="8" t="s">
        <v>10</v>
      </c>
      <c r="I9" s="10" t="str">
        <f ca="1">IF(AND(DAY(TODAY())=DAY(I8),MONTH(TODAY())=MONTH(I8)),"Parabéns","Espera mais um pouco")</f>
        <v>Espera mais um pouco</v>
      </c>
    </row>
    <row r="11" spans="1:19" x14ac:dyDescent="0.25">
      <c r="A11" s="2">
        <f ca="1">TODAY()</f>
        <v>41942</v>
      </c>
    </row>
    <row r="12" spans="1:19" x14ac:dyDescent="0.25">
      <c r="A12" s="2">
        <f ca="1">DATE(A3,12,25)</f>
        <v>41998</v>
      </c>
      <c r="G12" s="14">
        <f ca="1">DATE(YEAR(A1),1,1)</f>
        <v>41640</v>
      </c>
      <c r="H12" s="17" t="s">
        <v>20</v>
      </c>
      <c r="I12" s="20" t="s">
        <v>24</v>
      </c>
      <c r="J12" s="2">
        <f ca="1">TODAY()</f>
        <v>41942</v>
      </c>
    </row>
    <row r="13" spans="1:19" x14ac:dyDescent="0.25">
      <c r="A13" s="6">
        <f ca="1">A12-A11</f>
        <v>56</v>
      </c>
      <c r="B13" t="s">
        <v>0</v>
      </c>
      <c r="G13" s="15">
        <f ca="1">DATE(YEAR(A$1),3,21)</f>
        <v>41719</v>
      </c>
      <c r="H13" s="18" t="s">
        <v>21</v>
      </c>
      <c r="I13" s="20" t="s">
        <v>25</v>
      </c>
      <c r="J13" s="7" t="str">
        <f ca="1">VLOOKUP(J12,G12:H16,2,TRUE)</f>
        <v>Outono</v>
      </c>
    </row>
    <row r="14" spans="1:19" x14ac:dyDescent="0.25">
      <c r="G14" s="15">
        <f ca="1">DATE(YEAR(A$1),6,21)</f>
        <v>41811</v>
      </c>
      <c r="H14" s="18" t="s">
        <v>22</v>
      </c>
    </row>
    <row r="15" spans="1:19" x14ac:dyDescent="0.25">
      <c r="G15" s="15">
        <f ca="1">DATE(YEAR(A$1),9,23)</f>
        <v>41905</v>
      </c>
      <c r="H15" s="18" t="s">
        <v>23</v>
      </c>
    </row>
    <row r="16" spans="1:19" x14ac:dyDescent="0.25">
      <c r="A16" s="2">
        <f ca="1">TODAY()</f>
        <v>41942</v>
      </c>
      <c r="B16" t="s">
        <v>27</v>
      </c>
      <c r="G16" s="16">
        <f ca="1">DATE(YEAR(A1),12,21)</f>
        <v>41994</v>
      </c>
      <c r="H16" s="19" t="s">
        <v>20</v>
      </c>
    </row>
    <row r="17" spans="1:9" x14ac:dyDescent="0.25">
      <c r="A17" s="2">
        <f>DATE(1972,12,15)</f>
        <v>26648</v>
      </c>
      <c r="B17" t="s">
        <v>26</v>
      </c>
    </row>
    <row r="18" spans="1:9" x14ac:dyDescent="0.25">
      <c r="A18" s="6">
        <f ca="1">A16-A17</f>
        <v>15294</v>
      </c>
      <c r="B18" t="s">
        <v>28</v>
      </c>
    </row>
    <row r="19" spans="1:9" x14ac:dyDescent="0.25">
      <c r="H19" s="22" t="s">
        <v>34</v>
      </c>
      <c r="I19" s="23">
        <v>34487</v>
      </c>
    </row>
    <row r="20" spans="1:9" x14ac:dyDescent="0.25">
      <c r="A20" t="s">
        <v>29</v>
      </c>
      <c r="B20">
        <v>20</v>
      </c>
      <c r="H20" s="24" t="s">
        <v>35</v>
      </c>
      <c r="I20" s="10">
        <f ca="1">IF(AND(DAY(TODAY())=DAY(I8),MONTH(TODAY())=MONTH(I8)),YEAR(TODAY())-YEAR(I19),YEAR(TODAY())-YEAR(I19-1))</f>
        <v>20</v>
      </c>
    </row>
    <row r="21" spans="1:9" x14ac:dyDescent="0.25">
      <c r="A21" t="s">
        <v>11</v>
      </c>
      <c r="B21">
        <v>12</v>
      </c>
    </row>
    <row r="22" spans="1:9" x14ac:dyDescent="0.25">
      <c r="A22" t="s">
        <v>12</v>
      </c>
      <c r="B22">
        <v>2016</v>
      </c>
    </row>
    <row r="23" spans="1:9" x14ac:dyDescent="0.25">
      <c r="A23" t="s">
        <v>24</v>
      </c>
      <c r="B23" s="2">
        <f>DATE(B22,B21,B20)</f>
        <v>42724</v>
      </c>
    </row>
    <row r="24" spans="1:9" x14ac:dyDescent="0.25">
      <c r="A24" t="s">
        <v>3</v>
      </c>
      <c r="B24" s="10" t="str">
        <f>IF(DATE(B22+1,1,1)-DATE(B22,1,1)=365,"Comum","Bissexto")</f>
        <v>Bissexto</v>
      </c>
    </row>
    <row r="26" spans="1:9" x14ac:dyDescent="0.25">
      <c r="A26" s="21">
        <f>TIME(21,45,16)</f>
        <v>0.90643518518518518</v>
      </c>
      <c r="B26" t="s">
        <v>30</v>
      </c>
    </row>
    <row r="27" spans="1:9" x14ac:dyDescent="0.25">
      <c r="A27" s="1">
        <f>HOUR(A26)</f>
        <v>21</v>
      </c>
      <c r="B27" t="s">
        <v>31</v>
      </c>
    </row>
    <row r="28" spans="1:9" x14ac:dyDescent="0.25">
      <c r="A28" s="1">
        <f>MINUTE(A26)</f>
        <v>45</v>
      </c>
      <c r="B28" t="s">
        <v>32</v>
      </c>
    </row>
    <row r="29" spans="1:9" x14ac:dyDescent="0.25">
      <c r="A29" s="1">
        <f>SECOND(A26)</f>
        <v>16</v>
      </c>
      <c r="B29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Ponceano</dc:creator>
  <cp:lastModifiedBy>Nuno Ponceano</cp:lastModifiedBy>
  <dcterms:created xsi:type="dcterms:W3CDTF">2014-10-30T13:46:27Z</dcterms:created>
  <dcterms:modified xsi:type="dcterms:W3CDTF">2014-10-30T15:05:32Z</dcterms:modified>
</cp:coreProperties>
</file>