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0" yWindow="0" windowWidth="19200" windowHeight="11595"/>
  </bookViews>
  <sheets>
    <sheet name="Português" sheetId="1" r:id="rId1"/>
    <sheet name="English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" i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/>
  <c r="L17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K12" i="1"/>
  <c r="K16" i="1"/>
  <c r="K3" i="1"/>
  <c r="K4" i="1"/>
  <c r="K5" i="1"/>
  <c r="K6" i="1"/>
  <c r="K7" i="1"/>
  <c r="K8" i="1"/>
  <c r="K9" i="1"/>
  <c r="K10" i="1"/>
  <c r="K11" i="1"/>
  <c r="K13" i="1"/>
  <c r="K14" i="1"/>
  <c r="K15" i="1"/>
  <c r="K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F5" i="1"/>
  <c r="F6" i="1"/>
  <c r="F7" i="1"/>
  <c r="F8" i="1"/>
  <c r="F9" i="1"/>
  <c r="F10" i="1"/>
  <c r="F11" i="1"/>
  <c r="F12" i="1"/>
  <c r="F4" i="1"/>
  <c r="B16" i="1"/>
  <c r="C12" i="1"/>
  <c r="C11" i="1"/>
  <c r="B14" i="1"/>
  <c r="C5" i="1"/>
  <c r="B5" i="1"/>
  <c r="C4" i="1"/>
  <c r="B7" i="1" l="1"/>
</calcChain>
</file>

<file path=xl/sharedStrings.xml><?xml version="1.0" encoding="utf-8"?>
<sst xmlns="http://schemas.openxmlformats.org/spreadsheetml/2006/main" count="42" uniqueCount="36">
  <si>
    <t>Taxa</t>
  </si>
  <si>
    <t>Valor</t>
  </si>
  <si>
    <t>Contravalor</t>
  </si>
  <si>
    <t>$</t>
  </si>
  <si>
    <t>Equipa A</t>
  </si>
  <si>
    <t>Equipa B</t>
  </si>
  <si>
    <t>Golos</t>
  </si>
  <si>
    <t>Pontos</t>
  </si>
  <si>
    <t>Venceu</t>
  </si>
  <si>
    <t>=&gt;</t>
  </si>
  <si>
    <t>Trab</t>
  </si>
  <si>
    <t>Freq</t>
  </si>
  <si>
    <t>Final</t>
  </si>
  <si>
    <t>Resultado</t>
  </si>
  <si>
    <t>Grupo</t>
  </si>
  <si>
    <t>I1</t>
  </si>
  <si>
    <t>I2</t>
  </si>
  <si>
    <t>I3</t>
  </si>
  <si>
    <t>I4</t>
  </si>
  <si>
    <t xml:space="preserve">Exchange rate </t>
  </si>
  <si>
    <t>Equivalent</t>
  </si>
  <si>
    <t>Aluno</t>
  </si>
  <si>
    <t>Student</t>
  </si>
  <si>
    <t>Work</t>
  </si>
  <si>
    <t>Test</t>
  </si>
  <si>
    <t>Result</t>
  </si>
  <si>
    <t>Group</t>
  </si>
  <si>
    <t>Goals</t>
  </si>
  <si>
    <t>Points</t>
  </si>
  <si>
    <t>Team A</t>
  </si>
  <si>
    <t>Team B</t>
  </si>
  <si>
    <t>Won</t>
  </si>
  <si>
    <t>Amount</t>
  </si>
  <si>
    <t>Conversão para</t>
  </si>
  <si>
    <t>Conversion to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</si>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</sst>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" fontId="0" fillId="2" borderId="0" xfId="0" applyNumberFormat="1" applyFill="1"/>
    <xf numFmtId="0" fontId="0" fillId="2" borderId="0" xfId="0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0" borderId="0" xfId="0" applyNumberFormat="1"/>
    <xf numFmtId="2" fontId="0" fillId="2" borderId="0" xfId="0" applyNumberFormat="1" applyFill="1"/>
    <xf numFmtId="0" fontId="0" fillId="2" borderId="0" xfId="0" quotePrefix="1" applyFill="1"/>
    <xf numFmtId="0" fontId="0" fillId="3" borderId="0" xfId="0" applyFill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33935</xdr:rowOff>
    </xdr:from>
    <xdr:to>
      <xdr:col>16</xdr:col>
      <xdr:colOff>419100</xdr:colOff>
      <xdr:row>37</xdr:row>
      <xdr:rowOff>28574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29560"/>
          <a:ext cx="8648700" cy="290928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87313</xdr:rowOff>
    </xdr:from>
    <xdr:to>
      <xdr:col>16</xdr:col>
      <xdr:colOff>515937</xdr:colOff>
      <xdr:row>31</xdr:row>
      <xdr:rowOff>109027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17813"/>
          <a:ext cx="8572500" cy="2244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Normal="100" workbookViewId="0">
      <selection activeCell="S16" sqref="S16"/>
    </sheetView>
  </sheetViews>
  <sheetFormatPr defaultRowHeight="12.75" x14ac:dyDescent="0.2"/>
  <cols>
    <col min="1" max="1" width="13.85546875" customWidth="1"/>
    <col min="2" max="2" width="12.7109375" bestFit="1" customWidth="1"/>
    <col min="4" max="4" width="7.28515625" customWidth="1"/>
    <col min="5" max="5" width="3.28515625" customWidth="1"/>
    <col min="7" max="7" width="5.7109375" customWidth="1"/>
    <col min="8" max="8" width="11.140625" customWidth="1"/>
    <col min="9" max="9" width="6.42578125" customWidth="1"/>
    <col min="10" max="10" width="7.28515625" customWidth="1"/>
    <col min="11" max="11" width="7.140625" customWidth="1"/>
    <col min="13" max="13" width="10" bestFit="1" customWidth="1"/>
    <col min="14" max="16" width="3.7109375" customWidth="1"/>
  </cols>
  <sheetData>
    <row r="1" spans="1:19" ht="13.5" thickBot="1" x14ac:dyDescent="0.25">
      <c r="A1" t="s">
        <v>0</v>
      </c>
      <c r="B1" s="16">
        <v>1.3</v>
      </c>
      <c r="H1" s="5" t="s">
        <v>21</v>
      </c>
      <c r="I1" s="6" t="s">
        <v>10</v>
      </c>
      <c r="J1" s="6" t="s">
        <v>11</v>
      </c>
      <c r="K1" s="6" t="s">
        <v>12</v>
      </c>
      <c r="L1" s="6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S1" s="17"/>
    </row>
    <row r="2" spans="1:19" ht="13.5" thickTop="1" x14ac:dyDescent="0.2">
      <c r="A2" t="s">
        <v>33</v>
      </c>
      <c r="B2" s="3" t="s">
        <v>3</v>
      </c>
      <c r="E2" s="4" t="s">
        <v>9</v>
      </c>
      <c r="F2" s="3">
        <v>9</v>
      </c>
      <c r="H2" s="14" t="str">
        <f ca="1">CONCATENATE("Aluno ",RANDBETWEEN(1,10000))</f>
        <v>Aluno 3477</v>
      </c>
      <c r="I2">
        <v>14</v>
      </c>
      <c r="J2">
        <v>6</v>
      </c>
      <c r="K2" s="8">
        <f>AVERAGE(I2:J2)</f>
        <v>10</v>
      </c>
      <c r="L2" s="10" t="str">
        <f>IF(K2&lt;9.5,"R",IF(J2&gt;7,K2,"R"))</f>
        <v>R</v>
      </c>
      <c r="M2" s="9" t="str">
        <f>IF(K2&lt;10,"Mau",IF(K2&lt;=13,"Suficiente",IF(K2&lt;=16,"Bom","Muito Bom")))</f>
        <v>Suficiente</v>
      </c>
      <c r="N2" s="2"/>
      <c r="O2" s="2" t="str">
        <f>IF(MAX(K$2:K$16)=K2, "x","")</f>
        <v/>
      </c>
      <c r="P2" s="2" t="str">
        <f>IF(OR(MAX(I$2:I$16)=I2,MAX(J$2:J$16)=J2),"X","")</f>
        <v/>
      </c>
      <c r="Q2" s="2" t="str">
        <f>IF(L2&lt;&gt;"R","Aprovado","")</f>
        <v/>
      </c>
      <c r="R2" s="11"/>
      <c r="S2" s="11"/>
    </row>
    <row r="3" spans="1:19" x14ac:dyDescent="0.2">
      <c r="H3" s="14" t="str">
        <f t="shared" ref="H3:H16" ca="1" si="0">CONCATENATE("Aluno ",RANDBETWEEN(1,10000))</f>
        <v>Aluno 1403</v>
      </c>
      <c r="I3">
        <v>19</v>
      </c>
      <c r="J3">
        <v>18</v>
      </c>
      <c r="K3" s="8">
        <f t="shared" ref="K3:K15" si="1">AVERAGE(I3:J3)</f>
        <v>18.5</v>
      </c>
      <c r="L3" s="10">
        <f t="shared" ref="L3:L16" si="2">IF(K3&lt;9.5,"R",IF(J3&gt;7,K3,"R"))</f>
        <v>18.5</v>
      </c>
      <c r="M3" s="9" t="str">
        <f t="shared" ref="M3:M16" si="3">IF(K3&lt;10,"Mau",IF(K3&lt;=13,"Suficiente",IF(K3&lt;=16,"Bom","Muito Bom")))</f>
        <v>Muito Bom</v>
      </c>
      <c r="N3" s="2"/>
      <c r="O3" s="2" t="str">
        <f t="shared" ref="O3:O16" si="4">IF(MAX(K$2:K$16)=K3, "x","")</f>
        <v>x</v>
      </c>
      <c r="P3" s="2" t="str">
        <f t="shared" ref="P3:P16" si="5">IF(OR(MAX(I$2:I$16)=I3,MAX(J$2:J$16)=J3),"X","")</f>
        <v>X</v>
      </c>
      <c r="Q3" s="2" t="str">
        <f t="shared" ref="Q3:Q16" si="6">IF(L3&lt;&gt;"R","Aprovado","")</f>
        <v>Aprovado</v>
      </c>
    </row>
    <row r="4" spans="1:19" x14ac:dyDescent="0.2">
      <c r="A4" t="s">
        <v>1</v>
      </c>
      <c r="B4">
        <v>25</v>
      </c>
      <c r="C4" s="2" t="str">
        <f>IF(B2="$","€","$")</f>
        <v>€</v>
      </c>
      <c r="E4">
        <v>1</v>
      </c>
      <c r="F4" s="2" t="str">
        <f>IF(F$2=E4,"X","")</f>
        <v/>
      </c>
      <c r="H4" s="14" t="str">
        <f t="shared" ca="1" si="0"/>
        <v>Aluno 5579</v>
      </c>
      <c r="I4">
        <v>7</v>
      </c>
      <c r="J4">
        <v>16</v>
      </c>
      <c r="K4" s="8">
        <f t="shared" si="1"/>
        <v>11.5</v>
      </c>
      <c r="L4" s="10">
        <f t="shared" si="2"/>
        <v>11.5</v>
      </c>
      <c r="M4" s="9" t="str">
        <f t="shared" si="3"/>
        <v>Suficiente</v>
      </c>
      <c r="N4" s="2"/>
      <c r="O4" s="2" t="str">
        <f t="shared" si="4"/>
        <v/>
      </c>
      <c r="P4" s="2" t="str">
        <f t="shared" si="5"/>
        <v/>
      </c>
      <c r="Q4" s="2" t="str">
        <f t="shared" si="6"/>
        <v>Aprovado</v>
      </c>
    </row>
    <row r="5" spans="1:19" x14ac:dyDescent="0.2">
      <c r="A5" t="s">
        <v>2</v>
      </c>
      <c r="B5" s="12">
        <f>IF(B2="$",PRODUCT(B4,1.3),B4/B1)</f>
        <v>32.5</v>
      </c>
      <c r="C5" s="2" t="str">
        <f>B2</f>
        <v>$</v>
      </c>
      <c r="E5">
        <v>2</v>
      </c>
      <c r="F5" s="2" t="str">
        <f t="shared" ref="F5:F12" si="7">IF(F$2=E5,"X","")</f>
        <v/>
      </c>
      <c r="H5" s="14" t="str">
        <f t="shared" ca="1" si="0"/>
        <v>Aluno 2181</v>
      </c>
      <c r="I5">
        <v>15</v>
      </c>
      <c r="J5">
        <v>6</v>
      </c>
      <c r="K5" s="8">
        <f t="shared" si="1"/>
        <v>10.5</v>
      </c>
      <c r="L5" s="10" t="str">
        <f t="shared" si="2"/>
        <v>R</v>
      </c>
      <c r="M5" s="9" t="str">
        <f t="shared" si="3"/>
        <v>Suficiente</v>
      </c>
      <c r="N5" s="2"/>
      <c r="O5" s="2" t="str">
        <f t="shared" si="4"/>
        <v/>
      </c>
      <c r="P5" s="2" t="str">
        <f t="shared" si="5"/>
        <v/>
      </c>
      <c r="Q5" s="2" t="str">
        <f t="shared" si="6"/>
        <v/>
      </c>
    </row>
    <row r="6" spans="1:19" x14ac:dyDescent="0.2">
      <c r="E6">
        <v>3</v>
      </c>
      <c r="F6" s="2" t="str">
        <f t="shared" si="7"/>
        <v/>
      </c>
      <c r="H6" s="14" t="str">
        <f t="shared" ca="1" si="0"/>
        <v>Aluno 168</v>
      </c>
      <c r="I6">
        <v>7</v>
      </c>
      <c r="J6">
        <v>6</v>
      </c>
      <c r="K6" s="8">
        <f t="shared" si="1"/>
        <v>6.5</v>
      </c>
      <c r="L6" s="10" t="str">
        <f t="shared" si="2"/>
        <v>R</v>
      </c>
      <c r="M6" s="9" t="str">
        <f t="shared" si="3"/>
        <v>Mau</v>
      </c>
      <c r="N6" s="2"/>
      <c r="O6" s="2" t="str">
        <f t="shared" si="4"/>
        <v/>
      </c>
      <c r="P6" s="2" t="str">
        <f t="shared" si="5"/>
        <v/>
      </c>
      <c r="Q6" s="2" t="str">
        <f t="shared" si="6"/>
        <v/>
      </c>
    </row>
    <row r="7" spans="1:19" x14ac:dyDescent="0.2">
      <c r="B7" s="1" t="str">
        <f>CONCATENATE(B4,C4, " são ",B5,C5)</f>
        <v>25€ são 32,5$</v>
      </c>
      <c r="C7" s="1"/>
      <c r="E7">
        <v>4</v>
      </c>
      <c r="F7" s="2" t="str">
        <f t="shared" si="7"/>
        <v/>
      </c>
      <c r="H7" s="14" t="str">
        <f t="shared" ca="1" si="0"/>
        <v>Aluno 102</v>
      </c>
      <c r="I7">
        <v>19</v>
      </c>
      <c r="J7">
        <v>14</v>
      </c>
      <c r="K7" s="8">
        <f t="shared" si="1"/>
        <v>16.5</v>
      </c>
      <c r="L7" s="10">
        <f t="shared" si="2"/>
        <v>16.5</v>
      </c>
      <c r="M7" s="9" t="str">
        <f t="shared" si="3"/>
        <v>Muito Bom</v>
      </c>
      <c r="N7" s="2"/>
      <c r="O7" s="2" t="str">
        <f t="shared" si="4"/>
        <v/>
      </c>
      <c r="P7" s="2" t="str">
        <f t="shared" si="5"/>
        <v>X</v>
      </c>
      <c r="Q7" s="2" t="str">
        <f t="shared" si="6"/>
        <v>Aprovado</v>
      </c>
    </row>
    <row r="8" spans="1:19" x14ac:dyDescent="0.2">
      <c r="E8">
        <v>5</v>
      </c>
      <c r="F8" s="2" t="str">
        <f t="shared" si="7"/>
        <v/>
      </c>
      <c r="H8" s="14" t="str">
        <f t="shared" ca="1" si="0"/>
        <v>Aluno 5456</v>
      </c>
      <c r="I8">
        <v>17</v>
      </c>
      <c r="J8">
        <v>8</v>
      </c>
      <c r="K8" s="8">
        <f t="shared" si="1"/>
        <v>12.5</v>
      </c>
      <c r="L8" s="10">
        <f t="shared" si="2"/>
        <v>12.5</v>
      </c>
      <c r="M8" s="9" t="str">
        <f t="shared" si="3"/>
        <v>Suficiente</v>
      </c>
      <c r="N8" s="2"/>
      <c r="O8" s="2" t="str">
        <f t="shared" si="4"/>
        <v/>
      </c>
      <c r="P8" s="2" t="str">
        <f t="shared" si="5"/>
        <v/>
      </c>
      <c r="Q8" s="2" t="str">
        <f t="shared" si="6"/>
        <v>Aprovado</v>
      </c>
    </row>
    <row r="9" spans="1:19" x14ac:dyDescent="0.2">
      <c r="E9">
        <v>6</v>
      </c>
      <c r="F9" s="2" t="str">
        <f t="shared" si="7"/>
        <v/>
      </c>
      <c r="H9" s="14" t="str">
        <f t="shared" ca="1" si="0"/>
        <v>Aluno 7446</v>
      </c>
      <c r="I9">
        <v>12</v>
      </c>
      <c r="J9">
        <v>16</v>
      </c>
      <c r="K9" s="8">
        <f t="shared" si="1"/>
        <v>14</v>
      </c>
      <c r="L9" s="10">
        <f t="shared" si="2"/>
        <v>14</v>
      </c>
      <c r="M9" s="9" t="str">
        <f t="shared" si="3"/>
        <v>Bom</v>
      </c>
      <c r="N9" s="2"/>
      <c r="O9" s="2" t="str">
        <f t="shared" si="4"/>
        <v/>
      </c>
      <c r="P9" s="2" t="str">
        <f t="shared" si="5"/>
        <v/>
      </c>
      <c r="Q9" s="2" t="str">
        <f t="shared" si="6"/>
        <v>Aprovado</v>
      </c>
    </row>
    <row r="10" spans="1:19" x14ac:dyDescent="0.2">
      <c r="B10" s="3" t="s">
        <v>6</v>
      </c>
      <c r="C10" s="3" t="s">
        <v>7</v>
      </c>
      <c r="E10">
        <v>7</v>
      </c>
      <c r="F10" s="2" t="str">
        <f t="shared" si="7"/>
        <v/>
      </c>
      <c r="H10" s="14" t="str">
        <f t="shared" ca="1" si="0"/>
        <v>Aluno 3332</v>
      </c>
      <c r="I10">
        <v>9</v>
      </c>
      <c r="J10">
        <v>9</v>
      </c>
      <c r="K10" s="8">
        <f t="shared" si="1"/>
        <v>9</v>
      </c>
      <c r="L10" s="10" t="str">
        <f t="shared" si="2"/>
        <v>R</v>
      </c>
      <c r="M10" s="9" t="str">
        <f t="shared" si="3"/>
        <v>Mau</v>
      </c>
      <c r="N10" s="2"/>
      <c r="O10" s="2" t="str">
        <f t="shared" si="4"/>
        <v/>
      </c>
      <c r="P10" s="2" t="str">
        <f t="shared" si="5"/>
        <v/>
      </c>
      <c r="Q10" s="2" t="str">
        <f t="shared" si="6"/>
        <v/>
      </c>
    </row>
    <row r="11" spans="1:19" x14ac:dyDescent="0.2">
      <c r="A11" t="s">
        <v>4</v>
      </c>
      <c r="B11">
        <v>0</v>
      </c>
      <c r="C11" s="1">
        <f>IF(B$11=B$12,1,IF(B$11&gt;B$12,3,0))</f>
        <v>0</v>
      </c>
      <c r="E11">
        <v>8</v>
      </c>
      <c r="F11" s="2" t="str">
        <f t="shared" si="7"/>
        <v/>
      </c>
      <c r="H11" s="14" t="str">
        <f t="shared" ca="1" si="0"/>
        <v>Aluno 935</v>
      </c>
      <c r="I11">
        <v>15</v>
      </c>
      <c r="J11">
        <v>12</v>
      </c>
      <c r="K11" s="8">
        <f t="shared" si="1"/>
        <v>13.5</v>
      </c>
      <c r="L11" s="10">
        <f t="shared" si="2"/>
        <v>13.5</v>
      </c>
      <c r="M11" s="9" t="str">
        <f t="shared" si="3"/>
        <v>Bom</v>
      </c>
      <c r="N11" s="2"/>
      <c r="O11" s="2" t="str">
        <f t="shared" si="4"/>
        <v/>
      </c>
      <c r="P11" s="2" t="str">
        <f t="shared" si="5"/>
        <v/>
      </c>
      <c r="Q11" s="2" t="str">
        <f t="shared" si="6"/>
        <v>Aprovado</v>
      </c>
    </row>
    <row r="12" spans="1:19" x14ac:dyDescent="0.2">
      <c r="A12" t="s">
        <v>5</v>
      </c>
      <c r="B12">
        <v>2</v>
      </c>
      <c r="C12" s="1">
        <f>IF(B$11=B$12,1,IF(B$11&lt;B$12,3,0))</f>
        <v>3</v>
      </c>
      <c r="E12">
        <v>9</v>
      </c>
      <c r="F12" s="2" t="str">
        <f t="shared" si="7"/>
        <v>X</v>
      </c>
      <c r="H12" s="14" t="str">
        <f t="shared" ca="1" si="0"/>
        <v>Aluno 8335</v>
      </c>
      <c r="I12">
        <v>19</v>
      </c>
      <c r="J12">
        <v>17</v>
      </c>
      <c r="K12" s="8">
        <f>AVERAGE(I12:J12)</f>
        <v>18</v>
      </c>
      <c r="L12" s="10">
        <f t="shared" si="2"/>
        <v>18</v>
      </c>
      <c r="M12" s="9" t="str">
        <f t="shared" si="3"/>
        <v>Muito Bom</v>
      </c>
      <c r="N12" s="2"/>
      <c r="O12" s="2" t="str">
        <f t="shared" si="4"/>
        <v/>
      </c>
      <c r="P12" s="2" t="str">
        <f t="shared" si="5"/>
        <v>X</v>
      </c>
      <c r="Q12" s="2" t="str">
        <f t="shared" si="6"/>
        <v>Aprovado</v>
      </c>
    </row>
    <row r="13" spans="1:19" x14ac:dyDescent="0.2">
      <c r="H13" s="14" t="str">
        <f t="shared" ca="1" si="0"/>
        <v>Aluno 6162</v>
      </c>
      <c r="I13">
        <v>9</v>
      </c>
      <c r="J13">
        <v>10</v>
      </c>
      <c r="K13" s="8">
        <f t="shared" si="1"/>
        <v>9.5</v>
      </c>
      <c r="L13" s="10">
        <f t="shared" si="2"/>
        <v>9.5</v>
      </c>
      <c r="M13" s="9" t="str">
        <f t="shared" si="3"/>
        <v>Mau</v>
      </c>
      <c r="N13" s="2"/>
      <c r="O13" s="2" t="str">
        <f t="shared" si="4"/>
        <v/>
      </c>
      <c r="P13" s="2" t="str">
        <f t="shared" si="5"/>
        <v/>
      </c>
      <c r="Q13" s="2" t="str">
        <f t="shared" si="6"/>
        <v>Aprovado</v>
      </c>
    </row>
    <row r="14" spans="1:19" x14ac:dyDescent="0.2">
      <c r="A14" s="15" t="s">
        <v>8</v>
      </c>
      <c r="B14" s="13" t="str">
        <f>IF(B12=B11,"Nenhum",IF(B12&gt;B11,A12,A11))</f>
        <v>Equipa B</v>
      </c>
      <c r="C14" s="1"/>
      <c r="H14" s="14" t="str">
        <f t="shared" ca="1" si="0"/>
        <v>Aluno 124</v>
      </c>
      <c r="I14">
        <v>12</v>
      </c>
      <c r="J14">
        <v>18</v>
      </c>
      <c r="K14" s="8">
        <f t="shared" si="1"/>
        <v>15</v>
      </c>
      <c r="L14" s="10">
        <f t="shared" si="2"/>
        <v>15</v>
      </c>
      <c r="M14" s="9" t="str">
        <f t="shared" si="3"/>
        <v>Bom</v>
      </c>
      <c r="N14" s="2"/>
      <c r="O14" s="2" t="str">
        <f t="shared" si="4"/>
        <v/>
      </c>
      <c r="P14" s="2" t="str">
        <f t="shared" si="5"/>
        <v>X</v>
      </c>
      <c r="Q14" s="2" t="str">
        <f t="shared" si="6"/>
        <v>Aprovado</v>
      </c>
    </row>
    <row r="15" spans="1:19" x14ac:dyDescent="0.2">
      <c r="H15" s="14" t="str">
        <f t="shared" ca="1" si="0"/>
        <v>Aluno 9599</v>
      </c>
      <c r="I15">
        <v>12</v>
      </c>
      <c r="J15">
        <v>4</v>
      </c>
      <c r="K15" s="8">
        <f t="shared" si="1"/>
        <v>8</v>
      </c>
      <c r="L15" s="10" t="str">
        <f t="shared" si="2"/>
        <v>R</v>
      </c>
      <c r="M15" s="9" t="str">
        <f t="shared" si="3"/>
        <v>Mau</v>
      </c>
      <c r="N15" s="2"/>
      <c r="O15" s="2" t="str">
        <f t="shared" si="4"/>
        <v/>
      </c>
      <c r="P15" s="2" t="str">
        <f t="shared" si="5"/>
        <v/>
      </c>
      <c r="Q15" s="2" t="str">
        <f t="shared" si="6"/>
        <v/>
      </c>
    </row>
    <row r="16" spans="1:19" x14ac:dyDescent="0.2">
      <c r="B16" s="13" t="str">
        <f>IF(B11=B12,"Empataram",IF(B12&gt;B11,CONCATENATE("Venceu a ",A12," por ", B12, " a ",B11), CONCATENATE("Venceu a ",A11," por ", B11, " a ",B12)))</f>
        <v>Venceu a Equipa B por 2 a 0</v>
      </c>
      <c r="C16" s="1"/>
      <c r="D16" s="1"/>
      <c r="H16" s="14" t="str">
        <f t="shared" ca="1" si="0"/>
        <v>Aluno 7680</v>
      </c>
      <c r="I16">
        <v>14</v>
      </c>
      <c r="J16">
        <v>6</v>
      </c>
      <c r="K16" s="8">
        <f>AVERAGE(I16:J16)</f>
        <v>10</v>
      </c>
      <c r="L16" s="10" t="str">
        <f t="shared" si="2"/>
        <v>R</v>
      </c>
      <c r="M16" s="9" t="str">
        <f t="shared" si="3"/>
        <v>Suficiente</v>
      </c>
      <c r="N16" s="2"/>
      <c r="O16" s="2" t="str">
        <f t="shared" si="4"/>
        <v/>
      </c>
      <c r="P16" s="2" t="str">
        <f t="shared" si="5"/>
        <v/>
      </c>
      <c r="Q16" s="2" t="str">
        <f t="shared" si="6"/>
        <v/>
      </c>
    </row>
    <row r="17" spans="12:12" x14ac:dyDescent="0.2">
      <c r="L17" s="10" t="str">
        <f>IF(AND(K2&gt;=9.5,J2&gt;=7),K2,"R")</f>
        <v>R</v>
      </c>
    </row>
  </sheetData>
  <phoneticPr fontId="1" type="noConversion"/>
  <dataValidations count="2">
    <dataValidation type="whole" allowBlank="1" showInputMessage="1" showErrorMessage="1" sqref="F2">
      <formula1>1</formula1>
      <formula2>9</formula2>
    </dataValidation>
    <dataValidation type="list" allowBlank="1" showInputMessage="1" showErrorMessage="1" sqref="B2">
      <formula1>"$,€"</formula1>
    </dataValidation>
  </dataValidation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120" zoomScaleNormal="120" workbookViewId="0">
      <selection activeCell="B4" sqref="B4"/>
    </sheetView>
  </sheetViews>
  <sheetFormatPr defaultRowHeight="12.75" x14ac:dyDescent="0.2"/>
  <cols>
    <col min="1" max="1" width="13.7109375" bestFit="1" customWidth="1"/>
    <col min="4" max="4" width="7.5703125" customWidth="1"/>
    <col min="5" max="5" width="4.42578125" customWidth="1"/>
    <col min="7" max="7" width="5.140625" customWidth="1"/>
    <col min="8" max="8" width="11.5703125" customWidth="1"/>
    <col min="9" max="9" width="7.42578125" customWidth="1"/>
    <col min="10" max="10" width="6.5703125" customWidth="1"/>
    <col min="11" max="11" width="7.5703125" customWidth="1"/>
    <col min="14" max="16" width="3.7109375" customWidth="1"/>
  </cols>
  <sheetData>
    <row r="1" spans="1:17" ht="13.5" thickBot="1" x14ac:dyDescent="0.25">
      <c r="A1" t="s">
        <v>19</v>
      </c>
      <c r="B1" s="16">
        <v>1.3</v>
      </c>
      <c r="H1" s="5" t="s">
        <v>22</v>
      </c>
      <c r="I1" s="6" t="s">
        <v>23</v>
      </c>
      <c r="J1" s="6" t="s">
        <v>24</v>
      </c>
      <c r="K1" s="6" t="s">
        <v>12</v>
      </c>
      <c r="L1" s="6" t="s">
        <v>25</v>
      </c>
      <c r="M1" s="7" t="s">
        <v>26</v>
      </c>
      <c r="N1" s="7" t="s">
        <v>15</v>
      </c>
      <c r="O1" s="7" t="s">
        <v>16</v>
      </c>
      <c r="P1" s="7" t="s">
        <v>17</v>
      </c>
      <c r="Q1" s="7" t="s">
        <v>18</v>
      </c>
    </row>
    <row r="2" spans="1:17" ht="13.5" thickTop="1" x14ac:dyDescent="0.2">
      <c r="A2" t="s">
        <v>34</v>
      </c>
      <c r="B2" s="3" t="s">
        <v>35</v>
      </c>
      <c r="E2" s="4" t="s">
        <v>9</v>
      </c>
      <c r="F2" s="3">
        <v>3</v>
      </c>
      <c r="H2" s="14"/>
      <c r="I2">
        <v>14</v>
      </c>
      <c r="J2">
        <v>6</v>
      </c>
      <c r="K2" s="8"/>
      <c r="L2" s="10"/>
      <c r="M2" s="9"/>
      <c r="N2" s="2"/>
      <c r="O2" s="2"/>
      <c r="P2" s="2"/>
      <c r="Q2" s="2"/>
    </row>
    <row r="3" spans="1:17" x14ac:dyDescent="0.2">
      <c r="H3" s="14"/>
      <c r="I3">
        <v>19</v>
      </c>
      <c r="J3">
        <v>18</v>
      </c>
      <c r="K3" s="8"/>
      <c r="L3" s="10"/>
      <c r="M3" s="9"/>
      <c r="N3" s="2"/>
      <c r="O3" s="2"/>
      <c r="P3" s="2"/>
      <c r="Q3" s="2"/>
    </row>
    <row r="4" spans="1:17" x14ac:dyDescent="0.2">
      <c r="A4" t="s">
        <v>32</v>
      </c>
      <c r="B4">
        <v>25</v>
      </c>
      <c r="C4" s="1"/>
      <c r="E4">
        <v>1</v>
      </c>
      <c r="F4" s="2"/>
      <c r="H4" s="14"/>
      <c r="I4">
        <v>7</v>
      </c>
      <c r="J4">
        <v>16</v>
      </c>
      <c r="K4" s="8"/>
      <c r="L4" s="10"/>
      <c r="M4" s="9"/>
      <c r="N4" s="2"/>
      <c r="O4" s="2"/>
      <c r="P4" s="2"/>
      <c r="Q4" s="2"/>
    </row>
    <row r="5" spans="1:17" x14ac:dyDescent="0.2">
      <c r="A5" t="s">
        <v>20</v>
      </c>
      <c r="B5" s="12"/>
      <c r="C5" s="1"/>
      <c r="E5">
        <v>2</v>
      </c>
      <c r="F5" s="2"/>
      <c r="H5" s="14"/>
      <c r="I5">
        <v>15</v>
      </c>
      <c r="J5">
        <v>6</v>
      </c>
      <c r="K5" s="8"/>
      <c r="L5" s="10"/>
      <c r="M5" s="9"/>
      <c r="N5" s="2"/>
      <c r="O5" s="2"/>
      <c r="P5" s="2"/>
      <c r="Q5" s="2"/>
    </row>
    <row r="6" spans="1:17" x14ac:dyDescent="0.2">
      <c r="E6">
        <v>3</v>
      </c>
      <c r="F6" s="2"/>
      <c r="H6" s="14"/>
      <c r="I6">
        <v>7</v>
      </c>
      <c r="J6">
        <v>6</v>
      </c>
      <c r="K6" s="8"/>
      <c r="L6" s="10"/>
      <c r="M6" s="9"/>
      <c r="N6" s="2"/>
      <c r="O6" s="2"/>
      <c r="P6" s="2"/>
      <c r="Q6" s="2"/>
    </row>
    <row r="7" spans="1:17" x14ac:dyDescent="0.2">
      <c r="B7" s="1"/>
      <c r="C7" s="1"/>
      <c r="E7">
        <v>4</v>
      </c>
      <c r="F7" s="2"/>
      <c r="H7" s="14"/>
      <c r="I7">
        <v>19</v>
      </c>
      <c r="J7">
        <v>14</v>
      </c>
      <c r="K7" s="8"/>
      <c r="L7" s="10"/>
      <c r="M7" s="9"/>
      <c r="N7" s="2"/>
      <c r="O7" s="2"/>
      <c r="P7" s="2"/>
      <c r="Q7" s="2"/>
    </row>
    <row r="8" spans="1:17" x14ac:dyDescent="0.2">
      <c r="E8">
        <v>5</v>
      </c>
      <c r="F8" s="2"/>
      <c r="H8" s="14"/>
      <c r="I8">
        <v>17</v>
      </c>
      <c r="J8">
        <v>8</v>
      </c>
      <c r="K8" s="8"/>
      <c r="L8" s="10"/>
      <c r="M8" s="9"/>
      <c r="N8" s="2"/>
      <c r="O8" s="2"/>
      <c r="P8" s="2"/>
      <c r="Q8" s="2"/>
    </row>
    <row r="9" spans="1:17" x14ac:dyDescent="0.2">
      <c r="E9">
        <v>6</v>
      </c>
      <c r="F9" s="2"/>
      <c r="H9" s="14"/>
      <c r="I9">
        <v>12</v>
      </c>
      <c r="J9">
        <v>16</v>
      </c>
      <c r="K9" s="8"/>
      <c r="L9" s="10"/>
      <c r="M9" s="9"/>
      <c r="N9" s="2"/>
      <c r="O9" s="2"/>
      <c r="P9" s="2"/>
      <c r="Q9" s="2"/>
    </row>
    <row r="10" spans="1:17" x14ac:dyDescent="0.2">
      <c r="B10" s="3" t="s">
        <v>27</v>
      </c>
      <c r="C10" s="3" t="s">
        <v>28</v>
      </c>
      <c r="E10">
        <v>7</v>
      </c>
      <c r="F10" s="2"/>
      <c r="H10" s="14"/>
      <c r="I10">
        <v>9</v>
      </c>
      <c r="J10">
        <v>9</v>
      </c>
      <c r="K10" s="8"/>
      <c r="L10" s="10"/>
      <c r="M10" s="9"/>
      <c r="N10" s="2"/>
      <c r="O10" s="2"/>
      <c r="P10" s="2"/>
      <c r="Q10" s="2"/>
    </row>
    <row r="11" spans="1:17" x14ac:dyDescent="0.2">
      <c r="A11" t="s">
        <v>29</v>
      </c>
      <c r="B11">
        <v>0</v>
      </c>
      <c r="C11" s="1"/>
      <c r="E11">
        <v>8</v>
      </c>
      <c r="F11" s="2"/>
      <c r="H11" s="14"/>
      <c r="I11">
        <v>15</v>
      </c>
      <c r="J11">
        <v>12</v>
      </c>
      <c r="K11" s="8"/>
      <c r="L11" s="10"/>
      <c r="M11" s="9"/>
      <c r="N11" s="2"/>
      <c r="O11" s="2"/>
      <c r="P11" s="2"/>
      <c r="Q11" s="2"/>
    </row>
    <row r="12" spans="1:17" x14ac:dyDescent="0.2">
      <c r="A12" t="s">
        <v>30</v>
      </c>
      <c r="B12">
        <v>2</v>
      </c>
      <c r="C12" s="1"/>
      <c r="E12">
        <v>9</v>
      </c>
      <c r="F12" s="2"/>
      <c r="H12" s="14"/>
      <c r="I12">
        <v>19</v>
      </c>
      <c r="J12">
        <v>17</v>
      </c>
      <c r="K12" s="8"/>
      <c r="L12" s="10"/>
      <c r="M12" s="9"/>
      <c r="N12" s="2"/>
      <c r="O12" s="2"/>
      <c r="P12" s="2"/>
      <c r="Q12" s="2"/>
    </row>
    <row r="13" spans="1:17" x14ac:dyDescent="0.2">
      <c r="H13" s="14"/>
      <c r="I13">
        <v>9</v>
      </c>
      <c r="J13">
        <v>10</v>
      </c>
      <c r="K13" s="8"/>
      <c r="L13" s="10"/>
      <c r="M13" s="9"/>
      <c r="N13" s="2"/>
      <c r="O13" s="2"/>
      <c r="P13" s="2"/>
      <c r="Q13" s="2"/>
    </row>
    <row r="14" spans="1:17" x14ac:dyDescent="0.2">
      <c r="A14" s="15" t="s">
        <v>31</v>
      </c>
      <c r="B14" s="13"/>
      <c r="C14" s="1"/>
      <c r="H14" s="14"/>
      <c r="I14">
        <v>12</v>
      </c>
      <c r="J14">
        <v>18</v>
      </c>
      <c r="K14" s="8"/>
      <c r="L14" s="10"/>
      <c r="M14" s="9"/>
      <c r="N14" s="2"/>
      <c r="O14" s="2"/>
      <c r="P14" s="2"/>
      <c r="Q14" s="2"/>
    </row>
    <row r="15" spans="1:17" x14ac:dyDescent="0.2">
      <c r="H15" s="14"/>
      <c r="I15">
        <v>12</v>
      </c>
      <c r="J15">
        <v>4</v>
      </c>
      <c r="K15" s="8"/>
      <c r="L15" s="10"/>
      <c r="M15" s="9"/>
      <c r="N15" s="2"/>
      <c r="O15" s="2"/>
      <c r="P15" s="2"/>
      <c r="Q15" s="2"/>
    </row>
    <row r="16" spans="1:17" x14ac:dyDescent="0.2">
      <c r="B16" s="13"/>
      <c r="C16" s="1"/>
      <c r="D16" s="1"/>
      <c r="H16" s="14"/>
      <c r="I16">
        <v>14</v>
      </c>
      <c r="J16">
        <v>6</v>
      </c>
      <c r="K16" s="8"/>
      <c r="L16" s="10"/>
      <c r="M16" s="9"/>
      <c r="N16" s="2"/>
      <c r="O16" s="2"/>
      <c r="P16" s="2"/>
      <c r="Q16" s="2"/>
    </row>
  </sheetData>
  <phoneticPr fontId="1" type="noConversion"/>
  <dataValidations count="2">
    <dataValidation type="whole" allowBlank="1" showInputMessage="1" showErrorMessage="1" sqref="F2">
      <formula1>1</formula1>
      <formula2>9</formula2>
    </dataValidation>
    <dataValidation type="list" allowBlank="1" showInputMessage="1" showErrorMessage="1" sqref="B2">
      <formula1>"$, €"</formula1>
    </dataValidation>
  </dataValidation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Português</vt:lpstr>
      <vt:lpstr>English</vt:lpstr>
      <vt:lpstr>Sheet3</vt:lpstr>
    </vt:vector>
  </TitlesOfParts>
  <Company>ISCTE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Nuno Ponceano</cp:lastModifiedBy>
  <dcterms:created xsi:type="dcterms:W3CDTF">2005-11-17T12:03:13Z</dcterms:created>
  <dcterms:modified xsi:type="dcterms:W3CDTF">2014-10-14T12:56:02Z</dcterms:modified>
</cp:coreProperties>
</file>